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285" windowWidth="14805" windowHeight="7830"/>
  </bookViews>
  <sheets>
    <sheet name="Лист2" sheetId="2" r:id="rId1"/>
    <sheet name="Лист3" sheetId="3" r:id="rId2"/>
  </sheets>
  <definedNames>
    <definedName name="_xlnm.Print_Area" localSheetId="0">Лист2!$A$1:$G$208</definedName>
  </definedNames>
  <calcPr calcId="145621"/>
</workbook>
</file>

<file path=xl/calcChain.xml><?xml version="1.0" encoding="utf-8"?>
<calcChain xmlns="http://schemas.openxmlformats.org/spreadsheetml/2006/main">
  <c r="G207" i="2" l="1"/>
  <c r="G206" i="2"/>
  <c r="G205" i="2"/>
  <c r="G204" i="2"/>
  <c r="G203" i="2"/>
  <c r="F197" i="2"/>
  <c r="E197" i="2"/>
  <c r="D197" i="2"/>
  <c r="C197" i="2"/>
  <c r="F195" i="2"/>
  <c r="E195" i="2"/>
  <c r="D195" i="2"/>
  <c r="C195" i="2"/>
  <c r="F194" i="2"/>
  <c r="F191" i="2" s="1"/>
  <c r="E194" i="2"/>
  <c r="E191" i="2" s="1"/>
  <c r="D194" i="2"/>
  <c r="D191" i="2" s="1"/>
  <c r="C194" i="2"/>
  <c r="F190" i="2"/>
  <c r="F188" i="2" s="1"/>
  <c r="E190" i="2"/>
  <c r="E188" i="2" s="1"/>
  <c r="D190" i="2"/>
  <c r="D188" i="2" s="1"/>
  <c r="C190" i="2"/>
  <c r="C188" i="2" s="1"/>
  <c r="G187" i="2"/>
  <c r="F186" i="2"/>
  <c r="E186" i="2"/>
  <c r="D186" i="2"/>
  <c r="C186" i="2"/>
  <c r="F185" i="2"/>
  <c r="F184" i="2" s="1"/>
  <c r="E185" i="2"/>
  <c r="D185" i="2"/>
  <c r="D184" i="2" s="1"/>
  <c r="C185" i="2"/>
  <c r="G183" i="2"/>
  <c r="F183" i="2"/>
  <c r="E183" i="2"/>
  <c r="C183" i="2"/>
  <c r="G182" i="2"/>
  <c r="F182" i="2"/>
  <c r="E182" i="2"/>
  <c r="C182" i="2"/>
  <c r="G180" i="2"/>
  <c r="F180" i="2"/>
  <c r="E180" i="2"/>
  <c r="D180" i="2"/>
  <c r="C180" i="2"/>
  <c r="G179" i="2"/>
  <c r="F179" i="2"/>
  <c r="E179" i="2"/>
  <c r="G178" i="2"/>
  <c r="F178" i="2"/>
  <c r="E178" i="2"/>
  <c r="D178" i="2"/>
  <c r="C178" i="2"/>
  <c r="G175" i="2"/>
  <c r="F175" i="2"/>
  <c r="E175" i="2"/>
  <c r="D175" i="2"/>
  <c r="C175" i="2"/>
  <c r="G165" i="2"/>
  <c r="G163" i="2"/>
  <c r="G162" i="2"/>
  <c r="F159" i="2"/>
  <c r="E159" i="2"/>
  <c r="D159" i="2"/>
  <c r="C159" i="2"/>
  <c r="G158" i="2"/>
  <c r="G156" i="2" s="1"/>
  <c r="F156" i="2"/>
  <c r="E156" i="2"/>
  <c r="D156" i="2"/>
  <c r="C156" i="2"/>
  <c r="G155" i="2"/>
  <c r="G154" i="2"/>
  <c r="F153" i="2"/>
  <c r="E153" i="2"/>
  <c r="D153" i="2"/>
  <c r="C153" i="2"/>
  <c r="D152" i="2"/>
  <c r="D151" i="2"/>
  <c r="G150" i="2"/>
  <c r="F150" i="2"/>
  <c r="E150" i="2"/>
  <c r="C150" i="2"/>
  <c r="D148" i="2"/>
  <c r="D142" i="2" s="1"/>
  <c r="C148" i="2"/>
  <c r="C142" i="2" s="1"/>
  <c r="G142" i="2"/>
  <c r="F142" i="2"/>
  <c r="E142" i="2"/>
  <c r="G139" i="2"/>
  <c r="G133" i="2"/>
  <c r="G131" i="2"/>
  <c r="G130" i="2"/>
  <c r="F127" i="2"/>
  <c r="E127" i="2"/>
  <c r="D127" i="2"/>
  <c r="C127" i="2"/>
  <c r="G126" i="2"/>
  <c r="G124" i="2" s="1"/>
  <c r="F124" i="2"/>
  <c r="E124" i="2"/>
  <c r="D124" i="2"/>
  <c r="C124" i="2"/>
  <c r="G123" i="2"/>
  <c r="G122" i="2"/>
  <c r="F121" i="2"/>
  <c r="E121" i="2"/>
  <c r="D121" i="2"/>
  <c r="C121" i="2"/>
  <c r="D120" i="2"/>
  <c r="D119" i="2"/>
  <c r="G118" i="2"/>
  <c r="F118" i="2"/>
  <c r="E118" i="2"/>
  <c r="C118" i="2"/>
  <c r="D116" i="2"/>
  <c r="D110" i="2" s="1"/>
  <c r="C116" i="2"/>
  <c r="C110" i="2" s="1"/>
  <c r="G110" i="2"/>
  <c r="F110" i="2"/>
  <c r="E110" i="2"/>
  <c r="G102" i="2"/>
  <c r="G100" i="2"/>
  <c r="G99" i="2"/>
  <c r="F96" i="2"/>
  <c r="E96" i="2"/>
  <c r="D96" i="2"/>
  <c r="C96" i="2"/>
  <c r="G95" i="2"/>
  <c r="F93" i="2"/>
  <c r="E93" i="2"/>
  <c r="D93" i="2"/>
  <c r="C93" i="2"/>
  <c r="G92" i="2"/>
  <c r="G91" i="2"/>
  <c r="F90" i="2"/>
  <c r="E90" i="2"/>
  <c r="D90" i="2"/>
  <c r="C90" i="2"/>
  <c r="D89" i="2"/>
  <c r="D88" i="2"/>
  <c r="G87" i="2"/>
  <c r="F87" i="2"/>
  <c r="E87" i="2"/>
  <c r="C87" i="2"/>
  <c r="D85" i="2"/>
  <c r="D79" i="2" s="1"/>
  <c r="C85" i="2"/>
  <c r="G79" i="2"/>
  <c r="F79" i="2"/>
  <c r="E79" i="2"/>
  <c r="C79" i="2"/>
  <c r="G76" i="2"/>
  <c r="G75" i="2"/>
  <c r="G69" i="2"/>
  <c r="G67" i="2"/>
  <c r="G66" i="2"/>
  <c r="F63" i="2"/>
  <c r="E63" i="2"/>
  <c r="D63" i="2"/>
  <c r="C63" i="2"/>
  <c r="G62" i="2"/>
  <c r="G60" i="2" s="1"/>
  <c r="F60" i="2"/>
  <c r="E60" i="2"/>
  <c r="D60" i="2"/>
  <c r="C60" i="2"/>
  <c r="G59" i="2"/>
  <c r="G58" i="2"/>
  <c r="F57" i="2"/>
  <c r="E57" i="2"/>
  <c r="D57" i="2"/>
  <c r="C57" i="2"/>
  <c r="D56" i="2"/>
  <c r="D55" i="2"/>
  <c r="G54" i="2"/>
  <c r="F54" i="2"/>
  <c r="E54" i="2"/>
  <c r="C54" i="2"/>
  <c r="D52" i="2"/>
  <c r="D46" i="2" s="1"/>
  <c r="C52" i="2"/>
  <c r="C46" i="2" s="1"/>
  <c r="G46" i="2"/>
  <c r="F46" i="2"/>
  <c r="E46" i="2"/>
  <c r="G43" i="2"/>
  <c r="G42" i="2"/>
  <c r="G36" i="2"/>
  <c r="G34" i="2"/>
  <c r="G33" i="2"/>
  <c r="F30" i="2"/>
  <c r="E30" i="2"/>
  <c r="D30" i="2"/>
  <c r="C30" i="2"/>
  <c r="G29" i="2"/>
  <c r="G27" i="2" s="1"/>
  <c r="F27" i="2"/>
  <c r="E27" i="2"/>
  <c r="D27" i="2"/>
  <c r="C27" i="2"/>
  <c r="G26" i="2"/>
  <c r="G25" i="2"/>
  <c r="G24" i="2"/>
  <c r="F23" i="2"/>
  <c r="E23" i="2"/>
  <c r="D23" i="2"/>
  <c r="C23" i="2"/>
  <c r="D22" i="2"/>
  <c r="D21" i="2"/>
  <c r="G20" i="2"/>
  <c r="F20" i="2"/>
  <c r="E20" i="2"/>
  <c r="C20" i="2"/>
  <c r="D18" i="2"/>
  <c r="D12" i="2" s="1"/>
  <c r="C18" i="2"/>
  <c r="G12" i="2"/>
  <c r="F12" i="2"/>
  <c r="E12" i="2"/>
  <c r="C179" i="2" l="1"/>
  <c r="C173" i="2" s="1"/>
  <c r="G185" i="2"/>
  <c r="F171" i="2"/>
  <c r="E173" i="2"/>
  <c r="F181" i="2"/>
  <c r="D150" i="2"/>
  <c r="D171" i="2" s="1"/>
  <c r="C12" i="2"/>
  <c r="C44" i="2" s="1"/>
  <c r="E44" i="2"/>
  <c r="D183" i="2"/>
  <c r="D54" i="2"/>
  <c r="D77" i="2" s="1"/>
  <c r="G121" i="2"/>
  <c r="G190" i="2"/>
  <c r="G188" i="2" s="1"/>
  <c r="F44" i="2"/>
  <c r="D179" i="2"/>
  <c r="D173" i="2" s="1"/>
  <c r="D182" i="2"/>
  <c r="D181" i="2" s="1"/>
  <c r="G186" i="2"/>
  <c r="G184" i="2" s="1"/>
  <c r="G173" i="2"/>
  <c r="D20" i="2"/>
  <c r="D44" i="2" s="1"/>
  <c r="G30" i="2"/>
  <c r="F77" i="2"/>
  <c r="C108" i="2"/>
  <c r="C140" i="2"/>
  <c r="G194" i="2"/>
  <c r="G195" i="2"/>
  <c r="G197" i="2"/>
  <c r="G63" i="2"/>
  <c r="F108" i="2"/>
  <c r="D87" i="2"/>
  <c r="D108" i="2" s="1"/>
  <c r="G90" i="2"/>
  <c r="D118" i="2"/>
  <c r="D140" i="2" s="1"/>
  <c r="G159" i="2"/>
  <c r="C191" i="2"/>
  <c r="F140" i="2"/>
  <c r="C181" i="2"/>
  <c r="G57" i="2"/>
  <c r="C77" i="2"/>
  <c r="E77" i="2"/>
  <c r="E108" i="2"/>
  <c r="G93" i="2"/>
  <c r="G96" i="2"/>
  <c r="E140" i="2"/>
  <c r="G127" i="2"/>
  <c r="G153" i="2"/>
  <c r="G171" i="2" s="1"/>
  <c r="C171" i="2"/>
  <c r="E171" i="2"/>
  <c r="F173" i="2"/>
  <c r="F208" i="2" s="1"/>
  <c r="E181" i="2"/>
  <c r="G181" i="2"/>
  <c r="C184" i="2"/>
  <c r="E184" i="2"/>
  <c r="G23" i="2"/>
  <c r="G140" i="2" l="1"/>
  <c r="G108" i="2"/>
  <c r="D208" i="2"/>
  <c r="G44" i="2"/>
  <c r="G77" i="2"/>
  <c r="G191" i="2"/>
  <c r="G208" i="2" s="1"/>
  <c r="E208" i="2"/>
  <c r="C208" i="2"/>
</calcChain>
</file>

<file path=xl/sharedStrings.xml><?xml version="1.0" encoding="utf-8"?>
<sst xmlns="http://schemas.openxmlformats.org/spreadsheetml/2006/main" count="361" uniqueCount="78">
  <si>
    <t>в Ардатовском муниципальном районе на 2016-2020 годы"</t>
  </si>
  <si>
    <t xml:space="preserve"> "Муниципальной программы развития и поддержки малого и среднего предпринимательства </t>
  </si>
  <si>
    <t>федер.</t>
  </si>
  <si>
    <t>респ.</t>
  </si>
  <si>
    <t>район</t>
  </si>
  <si>
    <t>собств.ср-ва</t>
  </si>
  <si>
    <t>Финансирование из бюджетов</t>
  </si>
  <si>
    <t>Всего:</t>
  </si>
  <si>
    <t>Микрофинансирование</t>
  </si>
  <si>
    <t>"Программа по содействию самозанятости безработных граждан"</t>
  </si>
  <si>
    <t xml:space="preserve">"Программа социальной занятости молодежи от 22 до 30 лет" </t>
  </si>
  <si>
    <t>Госкомитет РМ по труду и занятости нас.</t>
  </si>
  <si>
    <t>Министерство сельского хозяйства и продовольствия РМ</t>
  </si>
  <si>
    <t>Программа "Поддержка начинающих фермеров в РМ "</t>
  </si>
  <si>
    <t>Программа "Развитие семейных жив.ферм на базе КФХ в РМ"</t>
  </si>
  <si>
    <t>Министерство торговли и предприниамтельства РМ</t>
  </si>
  <si>
    <t>Министерство экономики РМ и Администрация Ардатов.мун.района</t>
  </si>
  <si>
    <t>№</t>
  </si>
  <si>
    <t>п/п</t>
  </si>
  <si>
    <t>Создание новых и развитие действующих объектов инфраструктуры</t>
  </si>
  <si>
    <t>поддержки малого и среднего предпринимательства в районе</t>
  </si>
  <si>
    <t>а.</t>
  </si>
  <si>
    <t>б.</t>
  </si>
  <si>
    <t>в.</t>
  </si>
  <si>
    <t xml:space="preserve">Администрация Ардатовского муниципального района </t>
  </si>
  <si>
    <t>Гарантийный фонд кредитного обеспечения РМ</t>
  </si>
  <si>
    <t>Проведение профессионального праздника "День рос.предпринимательства"</t>
  </si>
  <si>
    <t>ИТОГО:</t>
  </si>
  <si>
    <t>(тыс.руб.)</t>
  </si>
  <si>
    <t>Прогноз 2016 год</t>
  </si>
  <si>
    <t>ВСЕГО:</t>
  </si>
  <si>
    <t>Прогноз 2017 год</t>
  </si>
  <si>
    <t>Прогноз 2018 год</t>
  </si>
  <si>
    <t>Прогноз 2019 год</t>
  </si>
  <si>
    <t>Прогноз 2020 год</t>
  </si>
  <si>
    <t>Субсидирование на оплату части процентов за пользование кредитами</t>
  </si>
  <si>
    <t>российских кредитных организаций</t>
  </si>
  <si>
    <t>Субсидирование на возмещение части затрат, связанных с уплатой первого взноса</t>
  </si>
  <si>
    <t>(аванса) при заключении договора лизинга оборудования в целях создания и (или)</t>
  </si>
  <si>
    <t>развития либо модернизации производства товаров (работ,услуг)</t>
  </si>
  <si>
    <t>г.</t>
  </si>
  <si>
    <t>ИТОГО за 2016-2020годы</t>
  </si>
  <si>
    <t>Создание молочной фермы на 400дойных коров со шлейфом ООО "Ардатовское молоко"</t>
  </si>
  <si>
    <t>Выявление мастеров,занимающихся изготовлением изделий народных художественных промыслов и ремесел, участие их на выставках</t>
  </si>
  <si>
    <t>Участие  в переподготовке  муниципальных служащих Администрации, курирующих вопросы поддержки малого и среднего предпринимательства  на республиканских курсах</t>
  </si>
  <si>
    <t>финансирование не требует</t>
  </si>
  <si>
    <t>Строительство 2 очереди мини-завода по производству и переработке молока                      ИП Богоявленский И.А.</t>
  </si>
  <si>
    <t>Строительство мини завода по производству гофрокартона                                                        ИП Писяев В.И.</t>
  </si>
  <si>
    <t>Привлечение субъектов малого предпринимательства к участию в конкурсах (торгах) на размещение муниципального заказа</t>
  </si>
  <si>
    <t>Информирование бизнес-сообществ о существующих мерах государственной поддержки субъектам малого и среднего предпринимательства</t>
  </si>
  <si>
    <t xml:space="preserve">Инвентаризация  и регистрация муниципального имущества, в т.ч. земельных участков </t>
  </si>
  <si>
    <t>Строительство мини - пекарни        ИП Богоявленский И.А.</t>
  </si>
  <si>
    <t>Открытие кафе в пос.Октябрьский площадью 200 кв.м, 100 посадочных мест ИП Максин М.А.</t>
  </si>
  <si>
    <t>1.1.Открытие кафе в г.Ардатов площадью 750 кв.м., 120 посадочных мест                                          ИП Бугуев И.Н.</t>
  </si>
  <si>
    <t>Открытие кафе в пос.Октябрьский площадью 200 кв.м, 100 посадочных мест                                          ИП Максин М.А.</t>
  </si>
  <si>
    <t>Строительство мини завода по производству гофрокартона                                                        ИП Писяев В.И. пгт.Тургенево</t>
  </si>
  <si>
    <t>Строительство 2 очереди мини-завода по производству и переработке молока                      ИП Богоявленский И.А. г.Ардатов</t>
  </si>
  <si>
    <t>Строительство мини - пекарни        ИП Богоявленский И.А.пгт.Тургенево</t>
  </si>
  <si>
    <t>1.1.Открытие кафе в г.Ардатов площадью 750 кв.м., 120 посадочных мест                                          ИП Бугуев И.Н. г.Ардатов</t>
  </si>
  <si>
    <t>Показатели мероприятий</t>
  </si>
  <si>
    <t>Мероприятия</t>
  </si>
  <si>
    <t>Приложение 2</t>
  </si>
  <si>
    <t>к "Муниципальной программе</t>
  </si>
  <si>
    <t>развития и поддержки малого и среднего</t>
  </si>
  <si>
    <t>предпринимательства в Ардатовском</t>
  </si>
  <si>
    <t>муниципальном районе на 2016-2020 годы"</t>
  </si>
  <si>
    <t xml:space="preserve">Предоставление в аренду государственного и муниципального имущества </t>
  </si>
  <si>
    <t>Ведение реестра субъектов малого и среднего предпринимательства - получателей муниципальной поддержки</t>
  </si>
  <si>
    <t>Участие в ежегодном республиканском конкурсе "Предприниматель Республики Мордовия"</t>
  </si>
  <si>
    <t xml:space="preserve">Участие предпринимателей района на республиканских семинарах по проблемам молодежного предпринимательства и по инновационной деятельности </t>
  </si>
  <si>
    <t>д.</t>
  </si>
  <si>
    <t>е.</t>
  </si>
  <si>
    <t>ж.</t>
  </si>
  <si>
    <t>з.</t>
  </si>
  <si>
    <t>Мониторинг состояния малого и среднего предпринимательства в районе</t>
  </si>
  <si>
    <t>и.</t>
  </si>
  <si>
    <t>к.</t>
  </si>
  <si>
    <t>л.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</si>
</sst>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i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3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center"/>
    </xf>
    <xf numFmtId="0" fontId="1" fillId="0" borderId="2" xfId="0" applyFont="1" applyBorder="1"/>
    <xf numFmtId="0" fontId="1" fillId="0" borderId="7" xfId="0" applyFont="1" applyBorder="1" applyAlignment="1">
      <alignment horizontal="center"/>
    </xf>
    <xf numFmtId="0" fontId="1" fillId="0" borderId="7" xfId="0" applyFont="1" applyBorder="1"/>
    <xf numFmtId="0" fontId="2" fillId="0" borderId="0" xfId="0" applyFont="1" applyBorder="1" applyAlignment="1"/>
    <xf numFmtId="0" fontId="2" fillId="0" borderId="0" xfId="0" applyFont="1" applyFill="1"/>
    <xf numFmtId="0" fontId="2" fillId="2" borderId="0" xfId="0" applyFont="1" applyFill="1" applyBorder="1" applyAlignment="1"/>
    <xf numFmtId="0" fontId="1" fillId="0" borderId="7" xfId="0" applyFont="1" applyFill="1" applyBorder="1" applyAlignment="1">
      <alignment horizontal="center"/>
    </xf>
    <xf numFmtId="0" fontId="1" fillId="0" borderId="7" xfId="0" applyFont="1" applyFill="1" applyBorder="1"/>
    <xf numFmtId="0" fontId="2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/>
    <xf numFmtId="0" fontId="2" fillId="0" borderId="3" xfId="0" applyFont="1" applyFill="1" applyBorder="1"/>
    <xf numFmtId="0" fontId="2" fillId="0" borderId="1" xfId="0" applyFont="1" applyFill="1" applyBorder="1" applyAlignment="1">
      <alignment horizontal="center"/>
    </xf>
    <xf numFmtId="164" fontId="2" fillId="0" borderId="3" xfId="0" applyNumberFormat="1" applyFont="1" applyFill="1" applyBorder="1" applyAlignment="1">
      <alignment horizontal="center"/>
    </xf>
    <xf numFmtId="0" fontId="2" fillId="0" borderId="1" xfId="0" applyFont="1" applyFill="1" applyBorder="1"/>
    <xf numFmtId="0" fontId="1" fillId="0" borderId="2" xfId="0" applyFont="1" applyFill="1" applyBorder="1" applyAlignment="1">
      <alignment horizontal="center"/>
    </xf>
    <xf numFmtId="0" fontId="1" fillId="0" borderId="1" xfId="0" applyFont="1" applyFill="1" applyBorder="1"/>
    <xf numFmtId="164" fontId="2" fillId="0" borderId="1" xfId="0" applyNumberFormat="1" applyFont="1" applyFill="1" applyBorder="1" applyAlignment="1">
      <alignment horizontal="center"/>
    </xf>
    <xf numFmtId="164" fontId="2" fillId="0" borderId="2" xfId="0" applyNumberFormat="1" applyFont="1" applyFill="1" applyBorder="1" applyAlignment="1">
      <alignment horizontal="center"/>
    </xf>
    <xf numFmtId="0" fontId="1" fillId="0" borderId="8" xfId="0" applyFont="1" applyFill="1" applyBorder="1"/>
    <xf numFmtId="0" fontId="2" fillId="0" borderId="8" xfId="0" applyFont="1" applyFill="1" applyBorder="1"/>
    <xf numFmtId="0" fontId="2" fillId="0" borderId="9" xfId="0" applyFont="1" applyFill="1" applyBorder="1"/>
    <xf numFmtId="0" fontId="1" fillId="0" borderId="6" xfId="0" applyFont="1" applyFill="1" applyBorder="1"/>
    <xf numFmtId="0" fontId="4" fillId="0" borderId="5" xfId="0" applyFont="1" applyFill="1" applyBorder="1" applyAlignment="1">
      <alignment wrapText="1"/>
    </xf>
    <xf numFmtId="0" fontId="2" fillId="0" borderId="0" xfId="0" applyFont="1" applyFill="1" applyAlignment="1">
      <alignment wrapText="1"/>
    </xf>
    <xf numFmtId="0" fontId="2" fillId="0" borderId="6" xfId="0" applyFont="1" applyFill="1" applyBorder="1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/>
    <xf numFmtId="0" fontId="4" fillId="0" borderId="10" xfId="0" applyFont="1" applyFill="1" applyBorder="1" applyAlignment="1">
      <alignment vertical="top" wrapText="1"/>
    </xf>
    <xf numFmtId="0" fontId="2" fillId="0" borderId="0" xfId="0" applyFont="1" applyFill="1" applyAlignment="1">
      <alignment horizontal="justify" vertical="center"/>
    </xf>
    <xf numFmtId="0" fontId="4" fillId="0" borderId="9" xfId="0" applyFont="1" applyFill="1" applyBorder="1" applyAlignment="1">
      <alignment wrapText="1"/>
    </xf>
    <xf numFmtId="0" fontId="4" fillId="0" borderId="6" xfId="0" applyFont="1" applyFill="1" applyBorder="1" applyAlignment="1">
      <alignment wrapText="1"/>
    </xf>
    <xf numFmtId="2" fontId="2" fillId="0" borderId="3" xfId="0" applyNumberFormat="1" applyFont="1" applyFill="1" applyBorder="1" applyAlignment="1">
      <alignment horizontal="center"/>
    </xf>
    <xf numFmtId="0" fontId="4" fillId="0" borderId="5" xfId="0" applyFont="1" applyFill="1" applyBorder="1" applyAlignment="1">
      <alignment vertical="top" wrapText="1"/>
    </xf>
    <xf numFmtId="2" fontId="2" fillId="0" borderId="7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4" fillId="0" borderId="6" xfId="0" applyFont="1" applyFill="1" applyBorder="1" applyAlignment="1">
      <alignment vertical="top" wrapText="1"/>
    </xf>
    <xf numFmtId="2" fontId="2" fillId="0" borderId="1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6" xfId="0" applyFont="1" applyFill="1" applyBorder="1" applyAlignment="1"/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2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0" xfId="0" applyFont="1" applyAlignment="1">
      <alignment horizontal="right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1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9"/>
  <sheetViews>
    <sheetView tabSelected="1" view="pageBreakPreview" topLeftCell="A202" zoomScale="60" zoomScaleNormal="100" workbookViewId="0">
      <selection activeCell="J194" sqref="J194"/>
    </sheetView>
  </sheetViews>
  <sheetFormatPr defaultRowHeight="15.75" x14ac:dyDescent="0.25"/>
  <cols>
    <col min="1" max="1" width="6.28515625" style="1" customWidth="1"/>
    <col min="2" max="2" width="85" style="1" customWidth="1"/>
    <col min="3" max="3" width="12" style="1" customWidth="1"/>
    <col min="4" max="4" width="10.85546875" style="1" customWidth="1"/>
    <col min="5" max="5" width="7.85546875" style="1" customWidth="1"/>
    <col min="6" max="6" width="14.7109375" style="1" customWidth="1"/>
    <col min="7" max="7" width="12.42578125" style="1" customWidth="1"/>
    <col min="8" max="16384" width="9.140625" style="1"/>
  </cols>
  <sheetData>
    <row r="1" spans="1:13" x14ac:dyDescent="0.25">
      <c r="D1" s="62" t="s">
        <v>61</v>
      </c>
      <c r="E1" s="62"/>
      <c r="F1" s="62"/>
      <c r="G1" s="62"/>
    </row>
    <row r="2" spans="1:13" x14ac:dyDescent="0.25">
      <c r="D2" s="52" t="s">
        <v>62</v>
      </c>
      <c r="E2" s="52"/>
      <c r="F2" s="52"/>
      <c r="G2" s="52"/>
    </row>
    <row r="3" spans="1:13" x14ac:dyDescent="0.25">
      <c r="D3" s="52" t="s">
        <v>63</v>
      </c>
      <c r="E3" s="52"/>
      <c r="F3" s="52"/>
      <c r="G3" s="52"/>
    </row>
    <row r="4" spans="1:13" x14ac:dyDescent="0.25">
      <c r="D4" s="52" t="s">
        <v>64</v>
      </c>
      <c r="E4" s="52"/>
      <c r="F4" s="52"/>
      <c r="G4" s="52"/>
    </row>
    <row r="5" spans="1:13" x14ac:dyDescent="0.25">
      <c r="D5" s="52" t="s">
        <v>65</v>
      </c>
      <c r="E5" s="52"/>
      <c r="F5" s="52"/>
      <c r="G5" s="52"/>
    </row>
    <row r="6" spans="1:13" ht="18" customHeight="1" x14ac:dyDescent="0.25">
      <c r="A6" s="55" t="s">
        <v>59</v>
      </c>
      <c r="B6" s="55"/>
      <c r="C6" s="55"/>
      <c r="D6" s="55"/>
      <c r="E6" s="55"/>
      <c r="F6" s="55"/>
      <c r="G6" s="55"/>
    </row>
    <row r="7" spans="1:13" ht="18" customHeight="1" x14ac:dyDescent="0.25">
      <c r="A7" s="55" t="s">
        <v>1</v>
      </c>
      <c r="B7" s="55"/>
      <c r="C7" s="55"/>
      <c r="D7" s="55"/>
      <c r="E7" s="55"/>
      <c r="F7" s="55"/>
      <c r="G7" s="55"/>
    </row>
    <row r="8" spans="1:13" ht="18" customHeight="1" x14ac:dyDescent="0.25">
      <c r="A8" s="56" t="s">
        <v>0</v>
      </c>
      <c r="B8" s="56"/>
      <c r="C8" s="56"/>
      <c r="D8" s="56"/>
      <c r="E8" s="56"/>
      <c r="F8" s="56"/>
      <c r="G8" s="56"/>
    </row>
    <row r="9" spans="1:13" ht="18" customHeight="1" x14ac:dyDescent="0.25">
      <c r="A9" s="2" t="s">
        <v>17</v>
      </c>
      <c r="B9" s="3"/>
      <c r="C9" s="57" t="s">
        <v>6</v>
      </c>
      <c r="D9" s="58"/>
      <c r="E9" s="58"/>
      <c r="F9" s="59"/>
      <c r="G9" s="3" t="s">
        <v>7</v>
      </c>
    </row>
    <row r="10" spans="1:13" ht="18" customHeight="1" x14ac:dyDescent="0.25">
      <c r="A10" s="4" t="s">
        <v>18</v>
      </c>
      <c r="B10" s="4" t="s">
        <v>60</v>
      </c>
      <c r="C10" s="3" t="s">
        <v>2</v>
      </c>
      <c r="D10" s="3" t="s">
        <v>3</v>
      </c>
      <c r="E10" s="3" t="s">
        <v>4</v>
      </c>
      <c r="F10" s="3" t="s">
        <v>5</v>
      </c>
      <c r="G10" s="5" t="s">
        <v>28</v>
      </c>
      <c r="I10" s="6"/>
      <c r="J10" s="6"/>
      <c r="K10" s="6"/>
      <c r="L10" s="6"/>
      <c r="M10" s="6"/>
    </row>
    <row r="11" spans="1:13" x14ac:dyDescent="0.25">
      <c r="A11" s="60" t="s">
        <v>29</v>
      </c>
      <c r="B11" s="61"/>
      <c r="C11" s="61"/>
      <c r="D11" s="61"/>
      <c r="E11" s="61"/>
      <c r="F11" s="61"/>
      <c r="G11" s="61"/>
    </row>
    <row r="12" spans="1:13" x14ac:dyDescent="0.25">
      <c r="A12" s="9">
        <v>1</v>
      </c>
      <c r="B12" s="10" t="s">
        <v>15</v>
      </c>
      <c r="C12" s="11">
        <f>C14+C17+C18+C19</f>
        <v>5000</v>
      </c>
      <c r="D12" s="11">
        <f t="shared" ref="D12:G12" si="0">D14+D17+D18+D19</f>
        <v>5000</v>
      </c>
      <c r="E12" s="11">
        <f t="shared" si="0"/>
        <v>0</v>
      </c>
      <c r="F12" s="11">
        <f t="shared" si="0"/>
        <v>0</v>
      </c>
      <c r="G12" s="11">
        <f t="shared" si="0"/>
        <v>10000</v>
      </c>
    </row>
    <row r="13" spans="1:13" x14ac:dyDescent="0.25">
      <c r="A13" s="12" t="s">
        <v>21</v>
      </c>
      <c r="B13" s="13" t="s">
        <v>35</v>
      </c>
      <c r="C13" s="12"/>
      <c r="D13" s="12"/>
      <c r="E13" s="12"/>
      <c r="F13" s="12"/>
      <c r="G13" s="12"/>
    </row>
    <row r="14" spans="1:13" x14ac:dyDescent="0.25">
      <c r="A14" s="14"/>
      <c r="B14" s="15" t="s">
        <v>36</v>
      </c>
      <c r="C14" s="11"/>
      <c r="D14" s="11"/>
      <c r="E14" s="11"/>
      <c r="F14" s="11"/>
      <c r="G14" s="11"/>
    </row>
    <row r="15" spans="1:13" x14ac:dyDescent="0.25">
      <c r="A15" s="12" t="s">
        <v>22</v>
      </c>
      <c r="B15" s="13" t="s">
        <v>37</v>
      </c>
      <c r="C15" s="12"/>
      <c r="D15" s="12"/>
      <c r="E15" s="12"/>
      <c r="F15" s="12"/>
      <c r="G15" s="12"/>
    </row>
    <row r="16" spans="1:13" x14ac:dyDescent="0.25">
      <c r="A16" s="11"/>
      <c r="B16" s="15" t="s">
        <v>38</v>
      </c>
      <c r="C16" s="11"/>
      <c r="D16" s="11"/>
      <c r="E16" s="11"/>
      <c r="F16" s="11"/>
      <c r="G16" s="11"/>
    </row>
    <row r="17" spans="1:7" x14ac:dyDescent="0.25">
      <c r="A17" s="14"/>
      <c r="B17" s="16" t="s">
        <v>39</v>
      </c>
      <c r="C17" s="14"/>
      <c r="D17" s="14"/>
      <c r="E17" s="14"/>
      <c r="F17" s="14"/>
      <c r="G17" s="14"/>
    </row>
    <row r="18" spans="1:7" x14ac:dyDescent="0.25">
      <c r="A18" s="17" t="s">
        <v>23</v>
      </c>
      <c r="B18" s="16" t="s">
        <v>8</v>
      </c>
      <c r="C18" s="14">
        <f>G18*50%</f>
        <v>5000</v>
      </c>
      <c r="D18" s="14">
        <f>G18*50%</f>
        <v>5000</v>
      </c>
      <c r="E18" s="14"/>
      <c r="F18" s="14"/>
      <c r="G18" s="18">
        <v>10000</v>
      </c>
    </row>
    <row r="19" spans="1:7" x14ac:dyDescent="0.25">
      <c r="A19" s="14" t="s">
        <v>40</v>
      </c>
      <c r="B19" s="19" t="s">
        <v>25</v>
      </c>
      <c r="C19" s="17"/>
      <c r="D19" s="17"/>
      <c r="E19" s="17"/>
      <c r="F19" s="17"/>
      <c r="G19" s="17"/>
    </row>
    <row r="20" spans="1:7" x14ac:dyDescent="0.25">
      <c r="A20" s="20">
        <v>2</v>
      </c>
      <c r="B20" s="21" t="s">
        <v>11</v>
      </c>
      <c r="C20" s="17">
        <f>C21+C22</f>
        <v>0</v>
      </c>
      <c r="D20" s="17">
        <f t="shared" ref="D20:G20" si="1">D21+D22</f>
        <v>1796.4</v>
      </c>
      <c r="E20" s="17">
        <f t="shared" si="1"/>
        <v>0</v>
      </c>
      <c r="F20" s="17">
        <f t="shared" si="1"/>
        <v>0</v>
      </c>
      <c r="G20" s="17">
        <f t="shared" si="1"/>
        <v>1796.4</v>
      </c>
    </row>
    <row r="21" spans="1:7" x14ac:dyDescent="0.25">
      <c r="A21" s="17" t="s">
        <v>21</v>
      </c>
      <c r="B21" s="19" t="s">
        <v>9</v>
      </c>
      <c r="C21" s="17"/>
      <c r="D21" s="17">
        <f>G21*100%</f>
        <v>296.39999999999998</v>
      </c>
      <c r="E21" s="17"/>
      <c r="F21" s="17"/>
      <c r="G21" s="17">
        <v>296.39999999999998</v>
      </c>
    </row>
    <row r="22" spans="1:7" x14ac:dyDescent="0.25">
      <c r="A22" s="14" t="s">
        <v>22</v>
      </c>
      <c r="B22" s="19" t="s">
        <v>10</v>
      </c>
      <c r="C22" s="17"/>
      <c r="D22" s="22">
        <f>G22*100%</f>
        <v>1500</v>
      </c>
      <c r="E22" s="17"/>
      <c r="F22" s="17"/>
      <c r="G22" s="22">
        <v>1500</v>
      </c>
    </row>
    <row r="23" spans="1:7" x14ac:dyDescent="0.25">
      <c r="A23" s="20">
        <v>3</v>
      </c>
      <c r="B23" s="21" t="s">
        <v>12</v>
      </c>
      <c r="C23" s="22">
        <f>C24+C25+C26</f>
        <v>11188.8</v>
      </c>
      <c r="D23" s="22">
        <f t="shared" ref="D23:G23" si="2">D24+D25+D26</f>
        <v>3211.2</v>
      </c>
      <c r="E23" s="22">
        <f t="shared" si="2"/>
        <v>0</v>
      </c>
      <c r="F23" s="22">
        <f t="shared" si="2"/>
        <v>27200</v>
      </c>
      <c r="G23" s="22">
        <f t="shared" si="2"/>
        <v>41600</v>
      </c>
    </row>
    <row r="24" spans="1:7" x14ac:dyDescent="0.25">
      <c r="A24" s="17" t="s">
        <v>21</v>
      </c>
      <c r="B24" s="19" t="s">
        <v>13</v>
      </c>
      <c r="C24" s="22">
        <v>4195.8</v>
      </c>
      <c r="D24" s="22">
        <v>1204.2</v>
      </c>
      <c r="E24" s="17"/>
      <c r="F24" s="17">
        <v>600</v>
      </c>
      <c r="G24" s="22">
        <f>SUM(C24:F24)</f>
        <v>6000</v>
      </c>
    </row>
    <row r="25" spans="1:7" x14ac:dyDescent="0.25">
      <c r="A25" s="11" t="s">
        <v>22</v>
      </c>
      <c r="B25" s="13" t="s">
        <v>14</v>
      </c>
      <c r="C25" s="12">
        <v>6993</v>
      </c>
      <c r="D25" s="12">
        <v>2007</v>
      </c>
      <c r="E25" s="17"/>
      <c r="F25" s="17">
        <v>6000</v>
      </c>
      <c r="G25" s="22">
        <f>SUM(C25:F25)</f>
        <v>15000</v>
      </c>
    </row>
    <row r="26" spans="1:7" x14ac:dyDescent="0.25">
      <c r="A26" s="17" t="s">
        <v>23</v>
      </c>
      <c r="B26" s="19" t="s">
        <v>42</v>
      </c>
      <c r="C26" s="17"/>
      <c r="D26" s="17"/>
      <c r="E26" s="12"/>
      <c r="F26" s="12">
        <v>20600</v>
      </c>
      <c r="G26" s="23">
        <f>SUM(C26:F26)</f>
        <v>20600</v>
      </c>
    </row>
    <row r="27" spans="1:7" x14ac:dyDescent="0.25">
      <c r="A27" s="20">
        <v>4</v>
      </c>
      <c r="B27" s="24" t="s">
        <v>16</v>
      </c>
      <c r="C27" s="12">
        <f>C29</f>
        <v>500</v>
      </c>
      <c r="D27" s="12">
        <f>D29</f>
        <v>0</v>
      </c>
      <c r="E27" s="12">
        <f t="shared" ref="E27:G27" si="3">E29</f>
        <v>0</v>
      </c>
      <c r="F27" s="12">
        <f t="shared" si="3"/>
        <v>0</v>
      </c>
      <c r="G27" s="12">
        <f t="shared" si="3"/>
        <v>500</v>
      </c>
    </row>
    <row r="28" spans="1:7" x14ac:dyDescent="0.25">
      <c r="A28" s="12"/>
      <c r="B28" s="25" t="s">
        <v>19</v>
      </c>
      <c r="C28" s="12"/>
      <c r="D28" s="12"/>
      <c r="E28" s="12"/>
      <c r="F28" s="12"/>
      <c r="G28" s="12"/>
    </row>
    <row r="29" spans="1:7" x14ac:dyDescent="0.25">
      <c r="A29" s="14"/>
      <c r="B29" s="26" t="s">
        <v>20</v>
      </c>
      <c r="C29" s="14">
        <v>500</v>
      </c>
      <c r="D29" s="14">
        <v>0</v>
      </c>
      <c r="E29" s="14"/>
      <c r="F29" s="14"/>
      <c r="G29" s="14">
        <f>SUM(C29:F29)</f>
        <v>500</v>
      </c>
    </row>
    <row r="30" spans="1:7" x14ac:dyDescent="0.25">
      <c r="A30" s="20">
        <v>5</v>
      </c>
      <c r="B30" s="27" t="s">
        <v>24</v>
      </c>
      <c r="C30" s="17">
        <f>C34+C33+C36</f>
        <v>0</v>
      </c>
      <c r="D30" s="17">
        <f t="shared" ref="D30:G30" si="4">D34+D33+D36</f>
        <v>0</v>
      </c>
      <c r="E30" s="17">
        <f t="shared" si="4"/>
        <v>20</v>
      </c>
      <c r="F30" s="17">
        <f t="shared" si="4"/>
        <v>20</v>
      </c>
      <c r="G30" s="17">
        <f t="shared" si="4"/>
        <v>40</v>
      </c>
    </row>
    <row r="31" spans="1:7" x14ac:dyDescent="0.25">
      <c r="A31" s="12" t="s">
        <v>21</v>
      </c>
      <c r="B31" s="7" t="s">
        <v>74</v>
      </c>
      <c r="C31" s="49" t="s">
        <v>45</v>
      </c>
      <c r="D31" s="50"/>
      <c r="E31" s="50"/>
      <c r="F31" s="50"/>
      <c r="G31" s="51"/>
    </row>
    <row r="32" spans="1:7" ht="31.5" x14ac:dyDescent="0.25">
      <c r="A32" s="12" t="s">
        <v>22</v>
      </c>
      <c r="B32" s="28" t="s">
        <v>49</v>
      </c>
      <c r="C32" s="49" t="s">
        <v>45</v>
      </c>
      <c r="D32" s="50"/>
      <c r="E32" s="50"/>
      <c r="F32" s="50"/>
      <c r="G32" s="51"/>
    </row>
    <row r="33" spans="1:7" ht="31.5" x14ac:dyDescent="0.25">
      <c r="A33" s="17" t="s">
        <v>23</v>
      </c>
      <c r="B33" s="29" t="s">
        <v>43</v>
      </c>
      <c r="C33" s="17"/>
      <c r="D33" s="17"/>
      <c r="E33" s="17">
        <v>8</v>
      </c>
      <c r="F33" s="17"/>
      <c r="G33" s="17">
        <f>SUM(C33:F33)</f>
        <v>8</v>
      </c>
    </row>
    <row r="34" spans="1:7" x14ac:dyDescent="0.25">
      <c r="A34" s="14" t="s">
        <v>40</v>
      </c>
      <c r="B34" s="30" t="s">
        <v>26</v>
      </c>
      <c r="C34" s="17">
        <v>0</v>
      </c>
      <c r="D34" s="17">
        <v>0</v>
      </c>
      <c r="E34" s="17">
        <v>10</v>
      </c>
      <c r="F34" s="17">
        <v>20</v>
      </c>
      <c r="G34" s="17">
        <f>SUM(C34:F34)</f>
        <v>30</v>
      </c>
    </row>
    <row r="35" spans="1:7" ht="31.5" x14ac:dyDescent="0.25">
      <c r="A35" s="14" t="s">
        <v>70</v>
      </c>
      <c r="B35" s="31" t="s">
        <v>68</v>
      </c>
      <c r="C35" s="32"/>
      <c r="D35" s="32"/>
      <c r="E35" s="32"/>
      <c r="F35" s="32"/>
      <c r="G35" s="32"/>
    </row>
    <row r="36" spans="1:7" ht="47.25" x14ac:dyDescent="0.25">
      <c r="A36" s="14" t="s">
        <v>71</v>
      </c>
      <c r="B36" s="29" t="s">
        <v>44</v>
      </c>
      <c r="C36" s="17"/>
      <c r="D36" s="17"/>
      <c r="E36" s="17">
        <v>2</v>
      </c>
      <c r="F36" s="17"/>
      <c r="G36" s="17">
        <f>SUM(C36:F36)</f>
        <v>2</v>
      </c>
    </row>
    <row r="37" spans="1:7" ht="31.5" x14ac:dyDescent="0.25">
      <c r="A37" s="14" t="s">
        <v>72</v>
      </c>
      <c r="B37" s="31" t="s">
        <v>69</v>
      </c>
      <c r="C37" s="32"/>
      <c r="D37" s="32"/>
      <c r="E37" s="32"/>
      <c r="F37" s="32"/>
      <c r="G37" s="32"/>
    </row>
    <row r="38" spans="1:7" ht="31.5" x14ac:dyDescent="0.25">
      <c r="A38" s="14" t="s">
        <v>73</v>
      </c>
      <c r="B38" s="33" t="s">
        <v>48</v>
      </c>
      <c r="C38" s="46" t="s">
        <v>45</v>
      </c>
      <c r="D38" s="47"/>
      <c r="E38" s="47"/>
      <c r="F38" s="47"/>
      <c r="G38" s="48"/>
    </row>
    <row r="39" spans="1:7" ht="31.5" x14ac:dyDescent="0.25">
      <c r="A39" s="14" t="s">
        <v>75</v>
      </c>
      <c r="B39" s="34" t="s">
        <v>50</v>
      </c>
      <c r="C39" s="46" t="s">
        <v>45</v>
      </c>
      <c r="D39" s="47"/>
      <c r="E39" s="47"/>
      <c r="F39" s="47"/>
      <c r="G39" s="48"/>
    </row>
    <row r="40" spans="1:7" x14ac:dyDescent="0.25">
      <c r="A40" s="14" t="s">
        <v>76</v>
      </c>
      <c r="B40" s="19" t="s">
        <v>66</v>
      </c>
      <c r="C40" s="32"/>
      <c r="D40" s="32"/>
      <c r="E40" s="32"/>
      <c r="F40" s="32"/>
      <c r="G40" s="32"/>
    </row>
    <row r="41" spans="1:7" ht="31.5" x14ac:dyDescent="0.25">
      <c r="A41" s="14" t="s">
        <v>77</v>
      </c>
      <c r="B41" s="31" t="s">
        <v>67</v>
      </c>
      <c r="C41" s="46" t="s">
        <v>45</v>
      </c>
      <c r="D41" s="47"/>
      <c r="E41" s="47"/>
      <c r="F41" s="47"/>
      <c r="G41" s="48"/>
    </row>
    <row r="42" spans="1:7" ht="31.5" x14ac:dyDescent="0.25">
      <c r="A42" s="14">
        <v>6</v>
      </c>
      <c r="B42" s="35" t="s">
        <v>46</v>
      </c>
      <c r="C42" s="17"/>
      <c r="D42" s="17"/>
      <c r="E42" s="17"/>
      <c r="F42" s="17">
        <v>13000</v>
      </c>
      <c r="G42" s="17">
        <f>SUM(C42:F42)</f>
        <v>13000</v>
      </c>
    </row>
    <row r="43" spans="1:7" ht="31.5" x14ac:dyDescent="0.25">
      <c r="A43" s="14">
        <v>7</v>
      </c>
      <c r="B43" s="36" t="s">
        <v>47</v>
      </c>
      <c r="C43" s="17"/>
      <c r="D43" s="17"/>
      <c r="E43" s="17"/>
      <c r="F43" s="17">
        <v>37000</v>
      </c>
      <c r="G43" s="17">
        <f>SUM(C43:F43)</f>
        <v>37000</v>
      </c>
    </row>
    <row r="44" spans="1:7" x14ac:dyDescent="0.25">
      <c r="A44" s="19"/>
      <c r="B44" s="17" t="s">
        <v>27</v>
      </c>
      <c r="C44" s="37">
        <f>C12+C20+C23+C27+C30+C42+C43</f>
        <v>16688.8</v>
      </c>
      <c r="D44" s="37">
        <f>D12+D20+D23+D27+D30+D42+D43</f>
        <v>10007.599999999999</v>
      </c>
      <c r="E44" s="37">
        <f>E12+E20+E23+E27+E30+E42+E43</f>
        <v>20</v>
      </c>
      <c r="F44" s="37">
        <f>F12+F20+F23+F27+F30+F42+F43</f>
        <v>77220</v>
      </c>
      <c r="G44" s="37">
        <f>G12+G20+G23+G27+G30+G42+G43</f>
        <v>103936.4</v>
      </c>
    </row>
    <row r="45" spans="1:7" x14ac:dyDescent="0.25">
      <c r="A45" s="7"/>
      <c r="B45" s="60" t="s">
        <v>31</v>
      </c>
      <c r="C45" s="61"/>
      <c r="D45" s="61"/>
      <c r="E45" s="61"/>
      <c r="F45" s="61"/>
      <c r="G45" s="61"/>
    </row>
    <row r="46" spans="1:7" x14ac:dyDescent="0.25">
      <c r="A46" s="9">
        <v>1</v>
      </c>
      <c r="B46" s="10" t="s">
        <v>15</v>
      </c>
      <c r="C46" s="11">
        <f>C48+C51+C52+C53</f>
        <v>5000</v>
      </c>
      <c r="D46" s="11">
        <f t="shared" ref="D46:G46" si="5">D48+D51+D52+D53</f>
        <v>5000</v>
      </c>
      <c r="E46" s="11">
        <f t="shared" si="5"/>
        <v>0</v>
      </c>
      <c r="F46" s="11">
        <f t="shared" si="5"/>
        <v>0</v>
      </c>
      <c r="G46" s="11">
        <f t="shared" si="5"/>
        <v>10000</v>
      </c>
    </row>
    <row r="47" spans="1:7" x14ac:dyDescent="0.25">
      <c r="A47" s="12" t="s">
        <v>21</v>
      </c>
      <c r="B47" s="13" t="s">
        <v>35</v>
      </c>
      <c r="C47" s="12"/>
      <c r="D47" s="12"/>
      <c r="E47" s="12"/>
      <c r="F47" s="12"/>
      <c r="G47" s="12"/>
    </row>
    <row r="48" spans="1:7" x14ac:dyDescent="0.25">
      <c r="A48" s="14"/>
      <c r="B48" s="15" t="s">
        <v>36</v>
      </c>
      <c r="C48" s="11"/>
      <c r="D48" s="11"/>
      <c r="E48" s="11"/>
      <c r="F48" s="11"/>
      <c r="G48" s="11"/>
    </row>
    <row r="49" spans="1:7" x14ac:dyDescent="0.25">
      <c r="A49" s="12" t="s">
        <v>22</v>
      </c>
      <c r="B49" s="13" t="s">
        <v>37</v>
      </c>
      <c r="C49" s="12"/>
      <c r="D49" s="12"/>
      <c r="E49" s="12"/>
      <c r="F49" s="12"/>
      <c r="G49" s="12"/>
    </row>
    <row r="50" spans="1:7" x14ac:dyDescent="0.25">
      <c r="A50" s="11"/>
      <c r="B50" s="15" t="s">
        <v>38</v>
      </c>
      <c r="C50" s="11"/>
      <c r="D50" s="11"/>
      <c r="E50" s="11"/>
      <c r="F50" s="11"/>
      <c r="G50" s="11"/>
    </row>
    <row r="51" spans="1:7" x14ac:dyDescent="0.25">
      <c r="A51" s="14"/>
      <c r="B51" s="16" t="s">
        <v>39</v>
      </c>
      <c r="C51" s="14"/>
      <c r="D51" s="14"/>
      <c r="E51" s="14"/>
      <c r="F51" s="14"/>
      <c r="G51" s="14"/>
    </row>
    <row r="52" spans="1:7" x14ac:dyDescent="0.25">
      <c r="A52" s="17" t="s">
        <v>23</v>
      </c>
      <c r="B52" s="16" t="s">
        <v>8</v>
      </c>
      <c r="C52" s="14">
        <f>G52*50%</f>
        <v>5000</v>
      </c>
      <c r="D52" s="14">
        <f>G52*50%</f>
        <v>5000</v>
      </c>
      <c r="E52" s="14"/>
      <c r="F52" s="14"/>
      <c r="G52" s="18">
        <v>10000</v>
      </c>
    </row>
    <row r="53" spans="1:7" x14ac:dyDescent="0.25">
      <c r="A53" s="14" t="s">
        <v>40</v>
      </c>
      <c r="B53" s="19" t="s">
        <v>25</v>
      </c>
      <c r="C53" s="17"/>
      <c r="D53" s="17"/>
      <c r="E53" s="17"/>
      <c r="F53" s="17"/>
      <c r="G53" s="17"/>
    </row>
    <row r="54" spans="1:7" x14ac:dyDescent="0.25">
      <c r="A54" s="20">
        <v>2</v>
      </c>
      <c r="B54" s="21" t="s">
        <v>11</v>
      </c>
      <c r="C54" s="17">
        <f>C55+C56</f>
        <v>0</v>
      </c>
      <c r="D54" s="17">
        <f t="shared" ref="D54:G54" si="6">D55+D56</f>
        <v>1796.4</v>
      </c>
      <c r="E54" s="17">
        <f t="shared" si="6"/>
        <v>0</v>
      </c>
      <c r="F54" s="17">
        <f t="shared" si="6"/>
        <v>0</v>
      </c>
      <c r="G54" s="17">
        <f t="shared" si="6"/>
        <v>1796.4</v>
      </c>
    </row>
    <row r="55" spans="1:7" x14ac:dyDescent="0.25">
      <c r="A55" s="17" t="s">
        <v>21</v>
      </c>
      <c r="B55" s="19" t="s">
        <v>9</v>
      </c>
      <c r="C55" s="17"/>
      <c r="D55" s="17">
        <f>G55*100%</f>
        <v>296.39999999999998</v>
      </c>
      <c r="E55" s="17"/>
      <c r="F55" s="17"/>
      <c r="G55" s="17">
        <v>296.39999999999998</v>
      </c>
    </row>
    <row r="56" spans="1:7" x14ac:dyDescent="0.25">
      <c r="A56" s="14" t="s">
        <v>22</v>
      </c>
      <c r="B56" s="19" t="s">
        <v>10</v>
      </c>
      <c r="C56" s="17"/>
      <c r="D56" s="22">
        <f>G56*100%</f>
        <v>1500</v>
      </c>
      <c r="E56" s="17"/>
      <c r="F56" s="17"/>
      <c r="G56" s="22">
        <v>1500</v>
      </c>
    </row>
    <row r="57" spans="1:7" x14ac:dyDescent="0.25">
      <c r="A57" s="20">
        <v>3</v>
      </c>
      <c r="B57" s="21" t="s">
        <v>12</v>
      </c>
      <c r="C57" s="22">
        <f>C58+C59</f>
        <v>8857.7999999999993</v>
      </c>
      <c r="D57" s="22">
        <f t="shared" ref="D57:G57" si="7">D58+D59</f>
        <v>2542.1999999999998</v>
      </c>
      <c r="E57" s="22">
        <f t="shared" si="7"/>
        <v>0</v>
      </c>
      <c r="F57" s="22">
        <f t="shared" si="7"/>
        <v>4600</v>
      </c>
      <c r="G57" s="22">
        <f t="shared" si="7"/>
        <v>16000</v>
      </c>
    </row>
    <row r="58" spans="1:7" x14ac:dyDescent="0.25">
      <c r="A58" s="17" t="s">
        <v>21</v>
      </c>
      <c r="B58" s="19" t="s">
        <v>13</v>
      </c>
      <c r="C58" s="22">
        <v>4195.8</v>
      </c>
      <c r="D58" s="22">
        <v>1204.2</v>
      </c>
      <c r="E58" s="17"/>
      <c r="F58" s="17">
        <v>600</v>
      </c>
      <c r="G58" s="22">
        <f>SUM(C58:F58)</f>
        <v>6000</v>
      </c>
    </row>
    <row r="59" spans="1:7" x14ac:dyDescent="0.25">
      <c r="A59" s="11" t="s">
        <v>22</v>
      </c>
      <c r="B59" s="19" t="s">
        <v>14</v>
      </c>
      <c r="C59" s="17">
        <v>4662</v>
      </c>
      <c r="D59" s="17">
        <v>1338</v>
      </c>
      <c r="E59" s="17"/>
      <c r="F59" s="17">
        <v>4000</v>
      </c>
      <c r="G59" s="22">
        <f>SUM(C59:F59)</f>
        <v>10000</v>
      </c>
    </row>
    <row r="60" spans="1:7" x14ac:dyDescent="0.25">
      <c r="A60" s="20">
        <v>4</v>
      </c>
      <c r="B60" s="24" t="s">
        <v>16</v>
      </c>
      <c r="C60" s="12">
        <f>C62</f>
        <v>500</v>
      </c>
      <c r="D60" s="12">
        <f>D62</f>
        <v>0</v>
      </c>
      <c r="E60" s="12">
        <f t="shared" ref="E60:G60" si="8">E62</f>
        <v>0</v>
      </c>
      <c r="F60" s="12">
        <f t="shared" si="8"/>
        <v>0</v>
      </c>
      <c r="G60" s="12">
        <f t="shared" si="8"/>
        <v>500</v>
      </c>
    </row>
    <row r="61" spans="1:7" x14ac:dyDescent="0.25">
      <c r="A61" s="12"/>
      <c r="B61" s="25" t="s">
        <v>19</v>
      </c>
      <c r="C61" s="12"/>
      <c r="D61" s="12"/>
      <c r="E61" s="12"/>
      <c r="F61" s="12"/>
      <c r="G61" s="12"/>
    </row>
    <row r="62" spans="1:7" x14ac:dyDescent="0.25">
      <c r="A62" s="14"/>
      <c r="B62" s="26" t="s">
        <v>20</v>
      </c>
      <c r="C62" s="14">
        <v>500</v>
      </c>
      <c r="D62" s="14">
        <v>0</v>
      </c>
      <c r="E62" s="14"/>
      <c r="F62" s="14"/>
      <c r="G62" s="14">
        <f>SUM(C62:F62)</f>
        <v>500</v>
      </c>
    </row>
    <row r="63" spans="1:7" x14ac:dyDescent="0.25">
      <c r="A63" s="20">
        <v>5</v>
      </c>
      <c r="B63" s="27" t="s">
        <v>24</v>
      </c>
      <c r="C63" s="17">
        <f>C66+C67+C69</f>
        <v>0</v>
      </c>
      <c r="D63" s="17">
        <f t="shared" ref="D63:G63" si="9">D66+D67+D69</f>
        <v>0</v>
      </c>
      <c r="E63" s="17">
        <f t="shared" si="9"/>
        <v>20</v>
      </c>
      <c r="F63" s="17">
        <f t="shared" si="9"/>
        <v>30</v>
      </c>
      <c r="G63" s="17">
        <f t="shared" si="9"/>
        <v>50</v>
      </c>
    </row>
    <row r="64" spans="1:7" x14ac:dyDescent="0.25">
      <c r="A64" s="12" t="s">
        <v>21</v>
      </c>
      <c r="B64" s="7" t="s">
        <v>74</v>
      </c>
      <c r="C64" s="49" t="s">
        <v>45</v>
      </c>
      <c r="D64" s="50"/>
      <c r="E64" s="50"/>
      <c r="F64" s="50"/>
      <c r="G64" s="51"/>
    </row>
    <row r="65" spans="1:7" ht="31.5" x14ac:dyDescent="0.25">
      <c r="A65" s="12" t="s">
        <v>22</v>
      </c>
      <c r="B65" s="28" t="s">
        <v>49</v>
      </c>
      <c r="C65" s="49" t="s">
        <v>45</v>
      </c>
      <c r="D65" s="50"/>
      <c r="E65" s="50"/>
      <c r="F65" s="50"/>
      <c r="G65" s="51"/>
    </row>
    <row r="66" spans="1:7" ht="31.5" x14ac:dyDescent="0.25">
      <c r="A66" s="17" t="s">
        <v>23</v>
      </c>
      <c r="B66" s="29" t="s">
        <v>43</v>
      </c>
      <c r="C66" s="17"/>
      <c r="D66" s="17"/>
      <c r="E66" s="17">
        <v>8</v>
      </c>
      <c r="F66" s="17"/>
      <c r="G66" s="17">
        <f>SUM(C66:F66)</f>
        <v>8</v>
      </c>
    </row>
    <row r="67" spans="1:7" x14ac:dyDescent="0.25">
      <c r="A67" s="17" t="s">
        <v>40</v>
      </c>
      <c r="B67" s="30" t="s">
        <v>26</v>
      </c>
      <c r="C67" s="7"/>
      <c r="D67" s="17">
        <v>0</v>
      </c>
      <c r="E67" s="17">
        <v>10</v>
      </c>
      <c r="F67" s="17">
        <v>30</v>
      </c>
      <c r="G67" s="17">
        <f>SUM(C67:F67)</f>
        <v>40</v>
      </c>
    </row>
    <row r="68" spans="1:7" ht="31.5" x14ac:dyDescent="0.25">
      <c r="A68" s="17" t="s">
        <v>70</v>
      </c>
      <c r="B68" s="31" t="s">
        <v>68</v>
      </c>
      <c r="C68" s="32"/>
      <c r="D68" s="32"/>
      <c r="E68" s="32"/>
      <c r="F68" s="32"/>
      <c r="G68" s="32"/>
    </row>
    <row r="69" spans="1:7" ht="47.25" x14ac:dyDescent="0.25">
      <c r="A69" s="17" t="s">
        <v>71</v>
      </c>
      <c r="B69" s="29" t="s">
        <v>44</v>
      </c>
      <c r="C69" s="17">
        <v>0</v>
      </c>
      <c r="D69" s="17"/>
      <c r="E69" s="17">
        <v>2</v>
      </c>
      <c r="F69" s="17"/>
      <c r="G69" s="12">
        <f>SUM(C69:F69)</f>
        <v>2</v>
      </c>
    </row>
    <row r="70" spans="1:7" ht="31.5" x14ac:dyDescent="0.25">
      <c r="A70" s="17" t="s">
        <v>72</v>
      </c>
      <c r="B70" s="31" t="s">
        <v>69</v>
      </c>
      <c r="C70" s="32"/>
      <c r="D70" s="32"/>
      <c r="E70" s="32"/>
      <c r="F70" s="32"/>
      <c r="G70" s="32"/>
    </row>
    <row r="71" spans="1:7" ht="31.5" x14ac:dyDescent="0.25">
      <c r="A71" s="17" t="s">
        <v>73</v>
      </c>
      <c r="B71" s="33" t="s">
        <v>48</v>
      </c>
      <c r="C71" s="46" t="s">
        <v>45</v>
      </c>
      <c r="D71" s="47"/>
      <c r="E71" s="47"/>
      <c r="F71" s="47"/>
      <c r="G71" s="48"/>
    </row>
    <row r="72" spans="1:7" ht="31.5" x14ac:dyDescent="0.25">
      <c r="A72" s="17" t="s">
        <v>75</v>
      </c>
      <c r="B72" s="34" t="s">
        <v>50</v>
      </c>
      <c r="C72" s="46" t="s">
        <v>45</v>
      </c>
      <c r="D72" s="47"/>
      <c r="E72" s="47"/>
      <c r="F72" s="47"/>
      <c r="G72" s="48"/>
    </row>
    <row r="73" spans="1:7" x14ac:dyDescent="0.25">
      <c r="A73" s="17" t="s">
        <v>76</v>
      </c>
      <c r="B73" s="19" t="s">
        <v>66</v>
      </c>
      <c r="C73" s="32"/>
      <c r="D73" s="32"/>
      <c r="E73" s="32"/>
      <c r="F73" s="32"/>
      <c r="G73" s="32"/>
    </row>
    <row r="74" spans="1:7" ht="31.5" x14ac:dyDescent="0.25">
      <c r="A74" s="17" t="s">
        <v>77</v>
      </c>
      <c r="B74" s="31" t="s">
        <v>67</v>
      </c>
      <c r="C74" s="46" t="s">
        <v>45</v>
      </c>
      <c r="D74" s="47"/>
      <c r="E74" s="47"/>
      <c r="F74" s="47"/>
      <c r="G74" s="48"/>
    </row>
    <row r="75" spans="1:7" x14ac:dyDescent="0.25">
      <c r="A75" s="17">
        <v>6</v>
      </c>
      <c r="B75" s="38" t="s">
        <v>51</v>
      </c>
      <c r="C75" s="12"/>
      <c r="D75" s="12"/>
      <c r="E75" s="12"/>
      <c r="F75" s="12">
        <v>3000</v>
      </c>
      <c r="G75" s="12">
        <f>SUM(C75:F75)</f>
        <v>3000</v>
      </c>
    </row>
    <row r="76" spans="1:7" ht="31.5" x14ac:dyDescent="0.25">
      <c r="A76" s="17">
        <v>7</v>
      </c>
      <c r="B76" s="38" t="s">
        <v>52</v>
      </c>
      <c r="C76" s="17"/>
      <c r="D76" s="17"/>
      <c r="E76" s="17"/>
      <c r="F76" s="17">
        <v>3000</v>
      </c>
      <c r="G76" s="17">
        <f>SUM(C76:F76)</f>
        <v>3000</v>
      </c>
    </row>
    <row r="77" spans="1:7" x14ac:dyDescent="0.25">
      <c r="A77" s="19"/>
      <c r="B77" s="12" t="s">
        <v>27</v>
      </c>
      <c r="C77" s="39">
        <f>C46+C54+C57+C60+C63+C75+C76</f>
        <v>14357.8</v>
      </c>
      <c r="D77" s="39">
        <f>D46+D54+D57+D60+D63+D75+D76</f>
        <v>9338.5999999999985</v>
      </c>
      <c r="E77" s="39">
        <f>E46+E54+E57+E60+E63+E75+E76</f>
        <v>20</v>
      </c>
      <c r="F77" s="39">
        <f>F46+F54+F57+F60+F63+F75+F76</f>
        <v>10630</v>
      </c>
      <c r="G77" s="39">
        <f>G46+G54+G57+G60+G63+G75+G76</f>
        <v>34346.400000000001</v>
      </c>
    </row>
    <row r="78" spans="1:7" x14ac:dyDescent="0.25">
      <c r="A78" s="7"/>
      <c r="B78" s="53" t="s">
        <v>32</v>
      </c>
      <c r="C78" s="54"/>
      <c r="D78" s="54"/>
      <c r="E78" s="54"/>
      <c r="F78" s="54"/>
      <c r="G78" s="54"/>
    </row>
    <row r="79" spans="1:7" x14ac:dyDescent="0.25">
      <c r="A79" s="9">
        <v>1</v>
      </c>
      <c r="B79" s="10" t="s">
        <v>15</v>
      </c>
      <c r="C79" s="11">
        <f>C81+C84+C85+C86</f>
        <v>5000</v>
      </c>
      <c r="D79" s="11">
        <f t="shared" ref="D79:G79" si="10">D81+D84+D85+D86</f>
        <v>5000</v>
      </c>
      <c r="E79" s="11">
        <f t="shared" si="10"/>
        <v>0</v>
      </c>
      <c r="F79" s="11">
        <f t="shared" si="10"/>
        <v>0</v>
      </c>
      <c r="G79" s="11">
        <f t="shared" si="10"/>
        <v>10000</v>
      </c>
    </row>
    <row r="80" spans="1:7" x14ac:dyDescent="0.25">
      <c r="A80" s="12" t="s">
        <v>21</v>
      </c>
      <c r="B80" s="13" t="s">
        <v>35</v>
      </c>
      <c r="C80" s="12"/>
      <c r="D80" s="12"/>
      <c r="E80" s="12"/>
      <c r="F80" s="12"/>
      <c r="G80" s="12"/>
    </row>
    <row r="81" spans="1:7" x14ac:dyDescent="0.25">
      <c r="A81" s="14"/>
      <c r="B81" s="15" t="s">
        <v>36</v>
      </c>
      <c r="C81" s="11"/>
      <c r="D81" s="11"/>
      <c r="E81" s="11"/>
      <c r="F81" s="11"/>
      <c r="G81" s="11"/>
    </row>
    <row r="82" spans="1:7" x14ac:dyDescent="0.25">
      <c r="A82" s="12" t="s">
        <v>22</v>
      </c>
      <c r="B82" s="13" t="s">
        <v>37</v>
      </c>
      <c r="C82" s="12"/>
      <c r="D82" s="12"/>
      <c r="E82" s="12"/>
      <c r="F82" s="12"/>
      <c r="G82" s="12"/>
    </row>
    <row r="83" spans="1:7" x14ac:dyDescent="0.25">
      <c r="A83" s="11"/>
      <c r="B83" s="15" t="s">
        <v>38</v>
      </c>
      <c r="C83" s="11"/>
      <c r="D83" s="11"/>
      <c r="E83" s="11"/>
      <c r="F83" s="11"/>
      <c r="G83" s="11"/>
    </row>
    <row r="84" spans="1:7" x14ac:dyDescent="0.25">
      <c r="A84" s="14"/>
      <c r="B84" s="16" t="s">
        <v>39</v>
      </c>
      <c r="C84" s="14"/>
      <c r="D84" s="14"/>
      <c r="E84" s="14"/>
      <c r="F84" s="14"/>
      <c r="G84" s="14"/>
    </row>
    <row r="85" spans="1:7" x14ac:dyDescent="0.25">
      <c r="A85" s="11" t="s">
        <v>23</v>
      </c>
      <c r="B85" s="16" t="s">
        <v>8</v>
      </c>
      <c r="C85" s="14">
        <f>G85*50%</f>
        <v>5000</v>
      </c>
      <c r="D85" s="14">
        <f>G85*50%</f>
        <v>5000</v>
      </c>
      <c r="E85" s="14"/>
      <c r="F85" s="14"/>
      <c r="G85" s="18">
        <v>10000</v>
      </c>
    </row>
    <row r="86" spans="1:7" x14ac:dyDescent="0.25">
      <c r="A86" s="17" t="s">
        <v>40</v>
      </c>
      <c r="B86" s="19" t="s">
        <v>25</v>
      </c>
      <c r="C86" s="17"/>
      <c r="D86" s="17"/>
      <c r="E86" s="17"/>
      <c r="F86" s="17"/>
      <c r="G86" s="17"/>
    </row>
    <row r="87" spans="1:7" x14ac:dyDescent="0.25">
      <c r="A87" s="20">
        <v>2</v>
      </c>
      <c r="B87" s="21" t="s">
        <v>11</v>
      </c>
      <c r="C87" s="17">
        <f>C88+C89</f>
        <v>0</v>
      </c>
      <c r="D87" s="17">
        <f t="shared" ref="D87:G87" si="11">D88+D89</f>
        <v>1796.4</v>
      </c>
      <c r="E87" s="17">
        <f t="shared" si="11"/>
        <v>0</v>
      </c>
      <c r="F87" s="17">
        <f t="shared" si="11"/>
        <v>0</v>
      </c>
      <c r="G87" s="17">
        <f t="shared" si="11"/>
        <v>1796.4</v>
      </c>
    </row>
    <row r="88" spans="1:7" x14ac:dyDescent="0.25">
      <c r="A88" s="17" t="s">
        <v>21</v>
      </c>
      <c r="B88" s="19" t="s">
        <v>9</v>
      </c>
      <c r="C88" s="17"/>
      <c r="D88" s="17">
        <f>G88*100%</f>
        <v>296.39999999999998</v>
      </c>
      <c r="E88" s="17"/>
      <c r="F88" s="17"/>
      <c r="G88" s="17">
        <v>296.39999999999998</v>
      </c>
    </row>
    <row r="89" spans="1:7" x14ac:dyDescent="0.25">
      <c r="A89" s="14" t="s">
        <v>22</v>
      </c>
      <c r="B89" s="19" t="s">
        <v>10</v>
      </c>
      <c r="C89" s="17"/>
      <c r="D89" s="22">
        <f>G89*100%</f>
        <v>1500</v>
      </c>
      <c r="E89" s="17"/>
      <c r="F89" s="17"/>
      <c r="G89" s="22">
        <v>1500</v>
      </c>
    </row>
    <row r="90" spans="1:7" x14ac:dyDescent="0.25">
      <c r="A90" s="20">
        <v>3</v>
      </c>
      <c r="B90" s="21" t="s">
        <v>12</v>
      </c>
      <c r="C90" s="22">
        <f>C91+C92</f>
        <v>9370.6</v>
      </c>
      <c r="D90" s="22">
        <f t="shared" ref="D90:F90" si="12">D91+D92</f>
        <v>2689.4</v>
      </c>
      <c r="E90" s="22">
        <f t="shared" si="12"/>
        <v>0</v>
      </c>
      <c r="F90" s="22">
        <f t="shared" si="12"/>
        <v>5040</v>
      </c>
      <c r="G90" s="22">
        <f>SUM(C90:F90)</f>
        <v>17100</v>
      </c>
    </row>
    <row r="91" spans="1:7" x14ac:dyDescent="0.25">
      <c r="A91" s="17" t="s">
        <v>21</v>
      </c>
      <c r="B91" s="19" t="s">
        <v>13</v>
      </c>
      <c r="C91" s="22">
        <v>4195.8</v>
      </c>
      <c r="D91" s="22">
        <v>1204.2</v>
      </c>
      <c r="E91" s="17"/>
      <c r="F91" s="17">
        <v>600</v>
      </c>
      <c r="G91" s="22">
        <f>SUM(C91:F91)</f>
        <v>6000</v>
      </c>
    </row>
    <row r="92" spans="1:7" x14ac:dyDescent="0.25">
      <c r="A92" s="11" t="s">
        <v>22</v>
      </c>
      <c r="B92" s="19" t="s">
        <v>14</v>
      </c>
      <c r="C92" s="17">
        <v>5174.8</v>
      </c>
      <c r="D92" s="17">
        <v>1485.2</v>
      </c>
      <c r="E92" s="17"/>
      <c r="F92" s="17">
        <v>4440</v>
      </c>
      <c r="G92" s="22">
        <f>SUM(C92:F92)</f>
        <v>11100</v>
      </c>
    </row>
    <row r="93" spans="1:7" x14ac:dyDescent="0.25">
      <c r="A93" s="20">
        <v>4</v>
      </c>
      <c r="B93" s="24" t="s">
        <v>16</v>
      </c>
      <c r="C93" s="12">
        <f>C95</f>
        <v>500</v>
      </c>
      <c r="D93" s="12">
        <f>D95</f>
        <v>0</v>
      </c>
      <c r="E93" s="12">
        <f t="shared" ref="E93:F93" si="13">E95</f>
        <v>0</v>
      </c>
      <c r="F93" s="12">
        <f t="shared" si="13"/>
        <v>0</v>
      </c>
      <c r="G93" s="12">
        <f>SUM(C93:F93)</f>
        <v>500</v>
      </c>
    </row>
    <row r="94" spans="1:7" x14ac:dyDescent="0.25">
      <c r="A94" s="12"/>
      <c r="B94" s="25" t="s">
        <v>19</v>
      </c>
      <c r="C94" s="12"/>
      <c r="D94" s="12"/>
      <c r="E94" s="12"/>
      <c r="F94" s="12"/>
      <c r="G94" s="12"/>
    </row>
    <row r="95" spans="1:7" x14ac:dyDescent="0.25">
      <c r="A95" s="14"/>
      <c r="B95" s="26" t="s">
        <v>20</v>
      </c>
      <c r="C95" s="14">
        <v>500</v>
      </c>
      <c r="D95" s="14">
        <v>0</v>
      </c>
      <c r="E95" s="14"/>
      <c r="F95" s="14"/>
      <c r="G95" s="14">
        <f>SUM(C95:F95)</f>
        <v>500</v>
      </c>
    </row>
    <row r="96" spans="1:7" x14ac:dyDescent="0.25">
      <c r="A96" s="20">
        <v>5</v>
      </c>
      <c r="B96" s="27" t="s">
        <v>24</v>
      </c>
      <c r="C96" s="17">
        <f>C99+C100+C102</f>
        <v>0</v>
      </c>
      <c r="D96" s="17">
        <f>D99+D100+D102</f>
        <v>0</v>
      </c>
      <c r="E96" s="17">
        <f>E99+E100+E102</f>
        <v>20</v>
      </c>
      <c r="F96" s="17">
        <f>F99+F100+F102</f>
        <v>20</v>
      </c>
      <c r="G96" s="17">
        <f>G99+G100+G102</f>
        <v>40</v>
      </c>
    </row>
    <row r="97" spans="1:7" x14ac:dyDescent="0.25">
      <c r="A97" s="12" t="s">
        <v>21</v>
      </c>
      <c r="B97" s="7" t="s">
        <v>74</v>
      </c>
      <c r="C97" s="49" t="s">
        <v>45</v>
      </c>
      <c r="D97" s="50"/>
      <c r="E97" s="50"/>
      <c r="F97" s="50"/>
      <c r="G97" s="51"/>
    </row>
    <row r="98" spans="1:7" ht="31.5" x14ac:dyDescent="0.25">
      <c r="A98" s="12" t="s">
        <v>22</v>
      </c>
      <c r="B98" s="28" t="s">
        <v>49</v>
      </c>
      <c r="C98" s="49" t="s">
        <v>45</v>
      </c>
      <c r="D98" s="50"/>
      <c r="E98" s="50"/>
      <c r="F98" s="50"/>
      <c r="G98" s="51"/>
    </row>
    <row r="99" spans="1:7" ht="31.5" x14ac:dyDescent="0.25">
      <c r="A99" s="17" t="s">
        <v>23</v>
      </c>
      <c r="B99" s="29" t="s">
        <v>43</v>
      </c>
      <c r="C99" s="17"/>
      <c r="D99" s="17"/>
      <c r="E99" s="17">
        <v>8</v>
      </c>
      <c r="F99" s="17"/>
      <c r="G99" s="17">
        <f>SUM(C99:F99)</f>
        <v>8</v>
      </c>
    </row>
    <row r="100" spans="1:7" x14ac:dyDescent="0.25">
      <c r="A100" s="17" t="s">
        <v>40</v>
      </c>
      <c r="B100" s="30" t="s">
        <v>26</v>
      </c>
      <c r="C100" s="17"/>
      <c r="D100" s="17"/>
      <c r="E100" s="17">
        <v>10</v>
      </c>
      <c r="F100" s="17">
        <v>20</v>
      </c>
      <c r="G100" s="17">
        <f t="shared" ref="G100:G102" si="14">SUM(C100:F100)</f>
        <v>30</v>
      </c>
    </row>
    <row r="101" spans="1:7" ht="31.5" x14ac:dyDescent="0.25">
      <c r="A101" s="17" t="s">
        <v>70</v>
      </c>
      <c r="B101" s="31" t="s">
        <v>68</v>
      </c>
      <c r="C101" s="32"/>
      <c r="D101" s="32"/>
      <c r="E101" s="32"/>
      <c r="F101" s="32"/>
      <c r="G101" s="32"/>
    </row>
    <row r="102" spans="1:7" ht="47.25" x14ac:dyDescent="0.25">
      <c r="A102" s="17" t="s">
        <v>71</v>
      </c>
      <c r="B102" s="29" t="s">
        <v>44</v>
      </c>
      <c r="C102" s="17"/>
      <c r="D102" s="17"/>
      <c r="E102" s="17">
        <v>2</v>
      </c>
      <c r="F102" s="17"/>
      <c r="G102" s="17">
        <f t="shared" si="14"/>
        <v>2</v>
      </c>
    </row>
    <row r="103" spans="1:7" ht="31.5" x14ac:dyDescent="0.25">
      <c r="A103" s="44" t="s">
        <v>72</v>
      </c>
      <c r="B103" s="31" t="s">
        <v>69</v>
      </c>
      <c r="C103" s="45"/>
      <c r="D103" s="32"/>
      <c r="E103" s="32"/>
      <c r="F103" s="32"/>
      <c r="G103" s="32"/>
    </row>
    <row r="104" spans="1:7" ht="31.5" x14ac:dyDescent="0.25">
      <c r="A104" s="17" t="s">
        <v>73</v>
      </c>
      <c r="B104" s="33" t="s">
        <v>48</v>
      </c>
      <c r="C104" s="46" t="s">
        <v>45</v>
      </c>
      <c r="D104" s="47"/>
      <c r="E104" s="47"/>
      <c r="F104" s="47"/>
      <c r="G104" s="48"/>
    </row>
    <row r="105" spans="1:7" ht="31.5" x14ac:dyDescent="0.25">
      <c r="A105" s="17" t="s">
        <v>75</v>
      </c>
      <c r="B105" s="34" t="s">
        <v>50</v>
      </c>
      <c r="C105" s="46" t="s">
        <v>45</v>
      </c>
      <c r="D105" s="47"/>
      <c r="E105" s="47"/>
      <c r="F105" s="47"/>
      <c r="G105" s="48"/>
    </row>
    <row r="106" spans="1:7" x14ac:dyDescent="0.25">
      <c r="A106" s="17" t="s">
        <v>76</v>
      </c>
      <c r="B106" s="19" t="s">
        <v>66</v>
      </c>
      <c r="C106" s="32"/>
      <c r="D106" s="32"/>
      <c r="E106" s="32"/>
      <c r="F106" s="32"/>
      <c r="G106" s="32"/>
    </row>
    <row r="107" spans="1:7" ht="31.5" x14ac:dyDescent="0.25">
      <c r="A107" s="17" t="s">
        <v>77</v>
      </c>
      <c r="B107" s="31" t="s">
        <v>67</v>
      </c>
      <c r="C107" s="46" t="s">
        <v>45</v>
      </c>
      <c r="D107" s="47"/>
      <c r="E107" s="47"/>
      <c r="F107" s="47"/>
      <c r="G107" s="48"/>
    </row>
    <row r="108" spans="1:7" x14ac:dyDescent="0.25">
      <c r="A108" s="19"/>
      <c r="B108" s="12" t="s">
        <v>27</v>
      </c>
      <c r="C108" s="40">
        <f>C79+C87+C90+C93+C96</f>
        <v>14870.6</v>
      </c>
      <c r="D108" s="40">
        <f>D79+D87+D90+D93+D96</f>
        <v>9485.7999999999993</v>
      </c>
      <c r="E108" s="40">
        <f>E79+E87+E90+E93+E96</f>
        <v>20</v>
      </c>
      <c r="F108" s="40">
        <f>F79+F87+F90+F93+F96</f>
        <v>5060</v>
      </c>
      <c r="G108" s="40">
        <f>G79+G87+G90+G93+G96</f>
        <v>29436.400000000001</v>
      </c>
    </row>
    <row r="109" spans="1:7" x14ac:dyDescent="0.25">
      <c r="A109" s="7"/>
      <c r="B109" s="53" t="s">
        <v>33</v>
      </c>
      <c r="C109" s="54"/>
      <c r="D109" s="54"/>
      <c r="E109" s="54"/>
      <c r="F109" s="54"/>
      <c r="G109" s="54"/>
    </row>
    <row r="110" spans="1:7" x14ac:dyDescent="0.25">
      <c r="A110" s="9">
        <v>1</v>
      </c>
      <c r="B110" s="10" t="s">
        <v>15</v>
      </c>
      <c r="C110" s="11">
        <f>C112+C115+C116+C117</f>
        <v>5000</v>
      </c>
      <c r="D110" s="11">
        <f t="shared" ref="D110:G110" si="15">D112+D115+D116+D117</f>
        <v>5000</v>
      </c>
      <c r="E110" s="11">
        <f t="shared" si="15"/>
        <v>0</v>
      </c>
      <c r="F110" s="11">
        <f t="shared" si="15"/>
        <v>0</v>
      </c>
      <c r="G110" s="11">
        <f t="shared" si="15"/>
        <v>10000</v>
      </c>
    </row>
    <row r="111" spans="1:7" x14ac:dyDescent="0.25">
      <c r="A111" s="12" t="s">
        <v>21</v>
      </c>
      <c r="B111" s="13" t="s">
        <v>35</v>
      </c>
      <c r="C111" s="12"/>
      <c r="D111" s="12"/>
      <c r="E111" s="12"/>
      <c r="F111" s="12"/>
      <c r="G111" s="12"/>
    </row>
    <row r="112" spans="1:7" x14ac:dyDescent="0.25">
      <c r="A112" s="14"/>
      <c r="B112" s="15" t="s">
        <v>36</v>
      </c>
      <c r="C112" s="11"/>
      <c r="D112" s="11"/>
      <c r="E112" s="11"/>
      <c r="F112" s="11"/>
      <c r="G112" s="11"/>
    </row>
    <row r="113" spans="1:7" x14ac:dyDescent="0.25">
      <c r="A113" s="12" t="s">
        <v>22</v>
      </c>
      <c r="B113" s="13" t="s">
        <v>37</v>
      </c>
      <c r="C113" s="12"/>
      <c r="D113" s="12"/>
      <c r="E113" s="12"/>
      <c r="F113" s="12"/>
      <c r="G113" s="12"/>
    </row>
    <row r="114" spans="1:7" x14ac:dyDescent="0.25">
      <c r="A114" s="11"/>
      <c r="B114" s="15" t="s">
        <v>38</v>
      </c>
      <c r="C114" s="11"/>
      <c r="D114" s="11"/>
      <c r="E114" s="11"/>
      <c r="F114" s="11"/>
      <c r="G114" s="11"/>
    </row>
    <row r="115" spans="1:7" x14ac:dyDescent="0.25">
      <c r="A115" s="14"/>
      <c r="B115" s="16" t="s">
        <v>39</v>
      </c>
      <c r="C115" s="14"/>
      <c r="D115" s="14"/>
      <c r="E115" s="14"/>
      <c r="F115" s="14"/>
      <c r="G115" s="14"/>
    </row>
    <row r="116" spans="1:7" x14ac:dyDescent="0.25">
      <c r="A116" s="17" t="s">
        <v>23</v>
      </c>
      <c r="B116" s="16" t="s">
        <v>8</v>
      </c>
      <c r="C116" s="14">
        <f>G116*50%</f>
        <v>5000</v>
      </c>
      <c r="D116" s="14">
        <f>G116*50%</f>
        <v>5000</v>
      </c>
      <c r="E116" s="14"/>
      <c r="F116" s="14"/>
      <c r="G116" s="18">
        <v>10000</v>
      </c>
    </row>
    <row r="117" spans="1:7" x14ac:dyDescent="0.25">
      <c r="A117" s="14" t="s">
        <v>40</v>
      </c>
      <c r="B117" s="19" t="s">
        <v>25</v>
      </c>
      <c r="C117" s="17"/>
      <c r="D117" s="17"/>
      <c r="E117" s="17"/>
      <c r="F117" s="17"/>
      <c r="G117" s="17"/>
    </row>
    <row r="118" spans="1:7" x14ac:dyDescent="0.25">
      <c r="A118" s="20">
        <v>2</v>
      </c>
      <c r="B118" s="21" t="s">
        <v>11</v>
      </c>
      <c r="C118" s="17">
        <f>C119+C120</f>
        <v>0</v>
      </c>
      <c r="D118" s="17">
        <f t="shared" ref="D118:G118" si="16">D119+D120</f>
        <v>1796.4</v>
      </c>
      <c r="E118" s="17">
        <f t="shared" si="16"/>
        <v>0</v>
      </c>
      <c r="F118" s="17">
        <f t="shared" si="16"/>
        <v>0</v>
      </c>
      <c r="G118" s="17">
        <f t="shared" si="16"/>
        <v>1796.4</v>
      </c>
    </row>
    <row r="119" spans="1:7" x14ac:dyDescent="0.25">
      <c r="A119" s="17" t="s">
        <v>21</v>
      </c>
      <c r="B119" s="19" t="s">
        <v>9</v>
      </c>
      <c r="C119" s="17"/>
      <c r="D119" s="17">
        <f>G119*100%</f>
        <v>296.39999999999998</v>
      </c>
      <c r="E119" s="17"/>
      <c r="F119" s="17"/>
      <c r="G119" s="17">
        <v>296.39999999999998</v>
      </c>
    </row>
    <row r="120" spans="1:7" x14ac:dyDescent="0.25">
      <c r="A120" s="14" t="s">
        <v>22</v>
      </c>
      <c r="B120" s="19" t="s">
        <v>10</v>
      </c>
      <c r="C120" s="17"/>
      <c r="D120" s="22">
        <f>G120*100%</f>
        <v>1500</v>
      </c>
      <c r="E120" s="17"/>
      <c r="F120" s="17"/>
      <c r="G120" s="22">
        <v>1500</v>
      </c>
    </row>
    <row r="121" spans="1:7" x14ac:dyDescent="0.25">
      <c r="A121" s="20">
        <v>3</v>
      </c>
      <c r="B121" s="21" t="s">
        <v>12</v>
      </c>
      <c r="C121" s="22">
        <f>C122+C123</f>
        <v>9370.6</v>
      </c>
      <c r="D121" s="22">
        <f t="shared" ref="D121:G121" si="17">D122+D123</f>
        <v>2689.4</v>
      </c>
      <c r="E121" s="22">
        <f t="shared" si="17"/>
        <v>0</v>
      </c>
      <c r="F121" s="22">
        <f t="shared" si="17"/>
        <v>5040</v>
      </c>
      <c r="G121" s="22">
        <f t="shared" si="17"/>
        <v>17100</v>
      </c>
    </row>
    <row r="122" spans="1:7" x14ac:dyDescent="0.25">
      <c r="A122" s="17" t="s">
        <v>21</v>
      </c>
      <c r="B122" s="19" t="s">
        <v>13</v>
      </c>
      <c r="C122" s="22">
        <v>4195.8</v>
      </c>
      <c r="D122" s="22">
        <v>1204.2</v>
      </c>
      <c r="E122" s="17"/>
      <c r="F122" s="17">
        <v>600</v>
      </c>
      <c r="G122" s="22">
        <f>SUM(C122:F122)</f>
        <v>6000</v>
      </c>
    </row>
    <row r="123" spans="1:7" x14ac:dyDescent="0.25">
      <c r="A123" s="11" t="s">
        <v>22</v>
      </c>
      <c r="B123" s="19" t="s">
        <v>14</v>
      </c>
      <c r="C123" s="17">
        <v>5174.8</v>
      </c>
      <c r="D123" s="17">
        <v>1485.2</v>
      </c>
      <c r="E123" s="17"/>
      <c r="F123" s="17">
        <v>4440</v>
      </c>
      <c r="G123" s="17">
        <f>SUM(C123:F123)</f>
        <v>11100</v>
      </c>
    </row>
    <row r="124" spans="1:7" x14ac:dyDescent="0.25">
      <c r="A124" s="20">
        <v>4</v>
      </c>
      <c r="B124" s="24" t="s">
        <v>16</v>
      </c>
      <c r="C124" s="12">
        <f>C126</f>
        <v>0</v>
      </c>
      <c r="D124" s="12">
        <f>D126</f>
        <v>0</v>
      </c>
      <c r="E124" s="12">
        <f t="shared" ref="E124:G124" si="18">E126</f>
        <v>0</v>
      </c>
      <c r="F124" s="12">
        <f t="shared" si="18"/>
        <v>0</v>
      </c>
      <c r="G124" s="12">
        <f t="shared" si="18"/>
        <v>0</v>
      </c>
    </row>
    <row r="125" spans="1:7" x14ac:dyDescent="0.25">
      <c r="A125" s="12"/>
      <c r="B125" s="25" t="s">
        <v>19</v>
      </c>
      <c r="C125" s="12"/>
      <c r="D125" s="12"/>
      <c r="E125" s="12"/>
      <c r="F125" s="12"/>
      <c r="G125" s="12"/>
    </row>
    <row r="126" spans="1:7" x14ac:dyDescent="0.25">
      <c r="A126" s="14"/>
      <c r="B126" s="26" t="s">
        <v>20</v>
      </c>
      <c r="C126" s="14">
        <v>0</v>
      </c>
      <c r="D126" s="14">
        <v>0</v>
      </c>
      <c r="E126" s="14"/>
      <c r="F126" s="14"/>
      <c r="G126" s="14">
        <f>SUM(C126:F126)</f>
        <v>0</v>
      </c>
    </row>
    <row r="127" spans="1:7" x14ac:dyDescent="0.25">
      <c r="A127" s="20">
        <v>5</v>
      </c>
      <c r="B127" s="27" t="s">
        <v>24</v>
      </c>
      <c r="C127" s="17">
        <f>C130+C131+C133</f>
        <v>0</v>
      </c>
      <c r="D127" s="17">
        <f>D130+D131+D133</f>
        <v>0</v>
      </c>
      <c r="E127" s="17">
        <f>E130+E131+E133</f>
        <v>20</v>
      </c>
      <c r="F127" s="17">
        <f>F130+F131+F133</f>
        <v>20</v>
      </c>
      <c r="G127" s="17">
        <f>G130+G131+G133</f>
        <v>40</v>
      </c>
    </row>
    <row r="128" spans="1:7" x14ac:dyDescent="0.25">
      <c r="A128" s="12" t="s">
        <v>21</v>
      </c>
      <c r="B128" s="7" t="s">
        <v>74</v>
      </c>
      <c r="C128" s="49" t="s">
        <v>45</v>
      </c>
      <c r="D128" s="50"/>
      <c r="E128" s="50"/>
      <c r="F128" s="50"/>
      <c r="G128" s="51"/>
    </row>
    <row r="129" spans="1:7" ht="31.5" x14ac:dyDescent="0.25">
      <c r="A129" s="12" t="s">
        <v>22</v>
      </c>
      <c r="B129" s="28" t="s">
        <v>49</v>
      </c>
      <c r="C129" s="49" t="s">
        <v>45</v>
      </c>
      <c r="D129" s="50"/>
      <c r="E129" s="50"/>
      <c r="F129" s="50"/>
      <c r="G129" s="51"/>
    </row>
    <row r="130" spans="1:7" ht="31.5" x14ac:dyDescent="0.25">
      <c r="A130" s="17" t="s">
        <v>23</v>
      </c>
      <c r="B130" s="29" t="s">
        <v>43</v>
      </c>
      <c r="C130" s="17"/>
      <c r="D130" s="17"/>
      <c r="E130" s="17">
        <v>8</v>
      </c>
      <c r="F130" s="17"/>
      <c r="G130" s="17">
        <f>SUM(C130:F130)</f>
        <v>8</v>
      </c>
    </row>
    <row r="131" spans="1:7" x14ac:dyDescent="0.25">
      <c r="A131" s="17" t="s">
        <v>40</v>
      </c>
      <c r="B131" s="30" t="s">
        <v>26</v>
      </c>
      <c r="C131" s="17"/>
      <c r="D131" s="17"/>
      <c r="E131" s="17">
        <v>10</v>
      </c>
      <c r="F131" s="17">
        <v>20</v>
      </c>
      <c r="G131" s="17">
        <f>SUM(C131:F131)</f>
        <v>30</v>
      </c>
    </row>
    <row r="132" spans="1:7" ht="31.5" x14ac:dyDescent="0.25">
      <c r="A132" s="17" t="s">
        <v>70</v>
      </c>
      <c r="B132" s="31" t="s">
        <v>68</v>
      </c>
      <c r="C132" s="32"/>
      <c r="D132" s="32"/>
      <c r="E132" s="32"/>
      <c r="F132" s="32"/>
      <c r="G132" s="32"/>
    </row>
    <row r="133" spans="1:7" ht="47.25" x14ac:dyDescent="0.25">
      <c r="A133" s="17" t="s">
        <v>71</v>
      </c>
      <c r="B133" s="29" t="s">
        <v>44</v>
      </c>
      <c r="C133" s="17"/>
      <c r="D133" s="17"/>
      <c r="E133" s="17">
        <v>2</v>
      </c>
      <c r="F133" s="17"/>
      <c r="G133" s="17">
        <f>SUM(C133:F133)</f>
        <v>2</v>
      </c>
    </row>
    <row r="134" spans="1:7" ht="31.5" x14ac:dyDescent="0.25">
      <c r="A134" s="17" t="s">
        <v>72</v>
      </c>
      <c r="B134" s="31" t="s">
        <v>69</v>
      </c>
      <c r="C134" s="32"/>
      <c r="D134" s="32"/>
      <c r="E134" s="32"/>
      <c r="F134" s="32"/>
      <c r="G134" s="32"/>
    </row>
    <row r="135" spans="1:7" ht="31.5" x14ac:dyDescent="0.25">
      <c r="A135" s="17" t="s">
        <v>73</v>
      </c>
      <c r="B135" s="33" t="s">
        <v>48</v>
      </c>
      <c r="C135" s="46" t="s">
        <v>45</v>
      </c>
      <c r="D135" s="47"/>
      <c r="E135" s="47"/>
      <c r="F135" s="47"/>
      <c r="G135" s="48"/>
    </row>
    <row r="136" spans="1:7" ht="31.5" x14ac:dyDescent="0.25">
      <c r="A136" s="17" t="s">
        <v>75</v>
      </c>
      <c r="B136" s="34" t="s">
        <v>50</v>
      </c>
      <c r="C136" s="46" t="s">
        <v>45</v>
      </c>
      <c r="D136" s="47"/>
      <c r="E136" s="47"/>
      <c r="F136" s="47"/>
      <c r="G136" s="48"/>
    </row>
    <row r="137" spans="1:7" x14ac:dyDescent="0.25">
      <c r="A137" s="17" t="s">
        <v>76</v>
      </c>
      <c r="B137" s="19" t="s">
        <v>66</v>
      </c>
      <c r="C137" s="32"/>
      <c r="D137" s="32"/>
      <c r="E137" s="32"/>
      <c r="F137" s="32"/>
      <c r="G137" s="32"/>
    </row>
    <row r="138" spans="1:7" ht="31.5" x14ac:dyDescent="0.25">
      <c r="A138" s="17" t="s">
        <v>77</v>
      </c>
      <c r="B138" s="31" t="s">
        <v>67</v>
      </c>
      <c r="C138" s="46" t="s">
        <v>45</v>
      </c>
      <c r="D138" s="47"/>
      <c r="E138" s="47"/>
      <c r="F138" s="47"/>
      <c r="G138" s="48"/>
    </row>
    <row r="139" spans="1:7" ht="31.5" x14ac:dyDescent="0.25">
      <c r="A139" s="17">
        <v>6</v>
      </c>
      <c r="B139" s="41" t="s">
        <v>53</v>
      </c>
      <c r="C139" s="19"/>
      <c r="D139" s="19"/>
      <c r="E139" s="19"/>
      <c r="F139" s="19">
        <v>3000</v>
      </c>
      <c r="G139" s="17">
        <f>SUM(C139:F139)</f>
        <v>3000</v>
      </c>
    </row>
    <row r="140" spans="1:7" x14ac:dyDescent="0.25">
      <c r="A140" s="19"/>
      <c r="B140" s="17" t="s">
        <v>27</v>
      </c>
      <c r="C140" s="42">
        <f>C110+C118+C121+C124+C127+C139</f>
        <v>14370.6</v>
      </c>
      <c r="D140" s="42">
        <f>D110+D118+D121+D124+D127+D139</f>
        <v>9485.7999999999993</v>
      </c>
      <c r="E140" s="42">
        <f>E110+E118+E121+E124+E127+E139</f>
        <v>20</v>
      </c>
      <c r="F140" s="42">
        <f>F110+F118+F121+F124+F127+F139</f>
        <v>8060</v>
      </c>
      <c r="G140" s="42">
        <f>G110+G118+G121+G124+G127+G139</f>
        <v>31936.400000000001</v>
      </c>
    </row>
    <row r="141" spans="1:7" x14ac:dyDescent="0.25">
      <c r="A141" s="53" t="s">
        <v>34</v>
      </c>
      <c r="B141" s="54"/>
      <c r="C141" s="54"/>
      <c r="D141" s="54"/>
      <c r="E141" s="54"/>
      <c r="F141" s="54"/>
      <c r="G141" s="54"/>
    </row>
    <row r="142" spans="1:7" x14ac:dyDescent="0.25">
      <c r="A142" s="9">
        <v>1</v>
      </c>
      <c r="B142" s="10" t="s">
        <v>15</v>
      </c>
      <c r="C142" s="11">
        <f>C144+C147+C148+C149</f>
        <v>5000</v>
      </c>
      <c r="D142" s="11">
        <f t="shared" ref="D142:G142" si="19">D144+D147+D148+D149</f>
        <v>5000</v>
      </c>
      <c r="E142" s="11">
        <f t="shared" si="19"/>
        <v>0</v>
      </c>
      <c r="F142" s="11">
        <f t="shared" si="19"/>
        <v>0</v>
      </c>
      <c r="G142" s="11">
        <f t="shared" si="19"/>
        <v>10000</v>
      </c>
    </row>
    <row r="143" spans="1:7" x14ac:dyDescent="0.25">
      <c r="A143" s="12" t="s">
        <v>21</v>
      </c>
      <c r="B143" s="13" t="s">
        <v>35</v>
      </c>
      <c r="C143" s="12"/>
      <c r="D143" s="12"/>
      <c r="E143" s="12"/>
      <c r="F143" s="12"/>
      <c r="G143" s="12"/>
    </row>
    <row r="144" spans="1:7" x14ac:dyDescent="0.25">
      <c r="A144" s="14"/>
      <c r="B144" s="15" t="s">
        <v>36</v>
      </c>
      <c r="C144" s="11"/>
      <c r="D144" s="11"/>
      <c r="E144" s="11"/>
      <c r="F144" s="11"/>
      <c r="G144" s="11"/>
    </row>
    <row r="145" spans="1:7" x14ac:dyDescent="0.25">
      <c r="A145" s="12" t="s">
        <v>22</v>
      </c>
      <c r="B145" s="13" t="s">
        <v>37</v>
      </c>
      <c r="C145" s="12"/>
      <c r="D145" s="12"/>
      <c r="E145" s="12"/>
      <c r="F145" s="12"/>
      <c r="G145" s="12"/>
    </row>
    <row r="146" spans="1:7" x14ac:dyDescent="0.25">
      <c r="A146" s="11"/>
      <c r="B146" s="15" t="s">
        <v>38</v>
      </c>
      <c r="C146" s="11"/>
      <c r="D146" s="11"/>
      <c r="E146" s="11"/>
      <c r="F146" s="11"/>
      <c r="G146" s="11"/>
    </row>
    <row r="147" spans="1:7" x14ac:dyDescent="0.25">
      <c r="A147" s="14"/>
      <c r="B147" s="16" t="s">
        <v>39</v>
      </c>
      <c r="C147" s="14"/>
      <c r="D147" s="14"/>
      <c r="E147" s="14"/>
      <c r="F147" s="14"/>
      <c r="G147" s="14"/>
    </row>
    <row r="148" spans="1:7" x14ac:dyDescent="0.25">
      <c r="A148" s="17" t="s">
        <v>23</v>
      </c>
      <c r="B148" s="16" t="s">
        <v>8</v>
      </c>
      <c r="C148" s="14">
        <f>G148*50%</f>
        <v>5000</v>
      </c>
      <c r="D148" s="14">
        <f>G148*50%</f>
        <v>5000</v>
      </c>
      <c r="E148" s="14"/>
      <c r="F148" s="14"/>
      <c r="G148" s="18">
        <v>10000</v>
      </c>
    </row>
    <row r="149" spans="1:7" x14ac:dyDescent="0.25">
      <c r="A149" s="14" t="s">
        <v>40</v>
      </c>
      <c r="B149" s="19" t="s">
        <v>25</v>
      </c>
      <c r="C149" s="17"/>
      <c r="D149" s="17"/>
      <c r="E149" s="17"/>
      <c r="F149" s="17"/>
      <c r="G149" s="17"/>
    </row>
    <row r="150" spans="1:7" x14ac:dyDescent="0.25">
      <c r="A150" s="20">
        <v>2</v>
      </c>
      <c r="B150" s="21" t="s">
        <v>11</v>
      </c>
      <c r="C150" s="17">
        <f>C151+C152</f>
        <v>0</v>
      </c>
      <c r="D150" s="17">
        <f t="shared" ref="D150:G150" si="20">D151+D152</f>
        <v>1796.4</v>
      </c>
      <c r="E150" s="17">
        <f t="shared" si="20"/>
        <v>0</v>
      </c>
      <c r="F150" s="17">
        <f t="shared" si="20"/>
        <v>0</v>
      </c>
      <c r="G150" s="17">
        <f t="shared" si="20"/>
        <v>1796.4</v>
      </c>
    </row>
    <row r="151" spans="1:7" x14ac:dyDescent="0.25">
      <c r="A151" s="17" t="s">
        <v>21</v>
      </c>
      <c r="B151" s="19" t="s">
        <v>9</v>
      </c>
      <c r="C151" s="17"/>
      <c r="D151" s="17">
        <f>G151*100%</f>
        <v>296.39999999999998</v>
      </c>
      <c r="E151" s="17"/>
      <c r="F151" s="17"/>
      <c r="G151" s="17">
        <v>296.39999999999998</v>
      </c>
    </row>
    <row r="152" spans="1:7" x14ac:dyDescent="0.25">
      <c r="A152" s="14" t="s">
        <v>22</v>
      </c>
      <c r="B152" s="19" t="s">
        <v>10</v>
      </c>
      <c r="C152" s="17"/>
      <c r="D152" s="22">
        <f>G152*100%</f>
        <v>1500</v>
      </c>
      <c r="E152" s="17"/>
      <c r="F152" s="17"/>
      <c r="G152" s="22">
        <v>1500</v>
      </c>
    </row>
    <row r="153" spans="1:7" x14ac:dyDescent="0.25">
      <c r="A153" s="20">
        <v>3</v>
      </c>
      <c r="B153" s="21" t="s">
        <v>12</v>
      </c>
      <c r="C153" s="22">
        <f>C154+C155</f>
        <v>9370.6</v>
      </c>
      <c r="D153" s="22">
        <f t="shared" ref="D153:G153" si="21">D154+D155</f>
        <v>2689.4</v>
      </c>
      <c r="E153" s="22">
        <f t="shared" si="21"/>
        <v>0</v>
      </c>
      <c r="F153" s="22">
        <f t="shared" si="21"/>
        <v>5040</v>
      </c>
      <c r="G153" s="22">
        <f t="shared" si="21"/>
        <v>17100</v>
      </c>
    </row>
    <row r="154" spans="1:7" x14ac:dyDescent="0.25">
      <c r="A154" s="17" t="s">
        <v>21</v>
      </c>
      <c r="B154" s="19" t="s">
        <v>13</v>
      </c>
      <c r="C154" s="22">
        <v>4195.8</v>
      </c>
      <c r="D154" s="22">
        <v>1204.2</v>
      </c>
      <c r="E154" s="17"/>
      <c r="F154" s="17">
        <v>600</v>
      </c>
      <c r="G154" s="22">
        <f>SUM(C154:F154)</f>
        <v>6000</v>
      </c>
    </row>
    <row r="155" spans="1:7" x14ac:dyDescent="0.25">
      <c r="A155" s="11" t="s">
        <v>22</v>
      </c>
      <c r="B155" s="19" t="s">
        <v>14</v>
      </c>
      <c r="C155" s="17">
        <v>5174.8</v>
      </c>
      <c r="D155" s="17">
        <v>1485.2</v>
      </c>
      <c r="E155" s="17"/>
      <c r="F155" s="17">
        <v>4440</v>
      </c>
      <c r="G155" s="17">
        <f>SUM(C155:F155)</f>
        <v>11100</v>
      </c>
    </row>
    <row r="156" spans="1:7" x14ac:dyDescent="0.25">
      <c r="A156" s="20">
        <v>4</v>
      </c>
      <c r="B156" s="24" t="s">
        <v>16</v>
      </c>
      <c r="C156" s="12">
        <f>C158</f>
        <v>0</v>
      </c>
      <c r="D156" s="12">
        <f>D158</f>
        <v>0</v>
      </c>
      <c r="E156" s="12">
        <f t="shared" ref="E156:G156" si="22">E158</f>
        <v>0</v>
      </c>
      <c r="F156" s="12">
        <f t="shared" si="22"/>
        <v>0</v>
      </c>
      <c r="G156" s="12">
        <f t="shared" si="22"/>
        <v>0</v>
      </c>
    </row>
    <row r="157" spans="1:7" x14ac:dyDescent="0.25">
      <c r="A157" s="12"/>
      <c r="B157" s="25" t="s">
        <v>19</v>
      </c>
      <c r="C157" s="12"/>
      <c r="D157" s="12"/>
      <c r="E157" s="12"/>
      <c r="F157" s="12"/>
      <c r="G157" s="12"/>
    </row>
    <row r="158" spans="1:7" x14ac:dyDescent="0.25">
      <c r="A158" s="14"/>
      <c r="B158" s="26" t="s">
        <v>20</v>
      </c>
      <c r="C158" s="14">
        <v>0</v>
      </c>
      <c r="D158" s="14">
        <v>0</v>
      </c>
      <c r="E158" s="14"/>
      <c r="F158" s="14"/>
      <c r="G158" s="14">
        <f>SUM(C158:F158)</f>
        <v>0</v>
      </c>
    </row>
    <row r="159" spans="1:7" x14ac:dyDescent="0.25">
      <c r="A159" s="20">
        <v>5</v>
      </c>
      <c r="B159" s="27" t="s">
        <v>24</v>
      </c>
      <c r="C159" s="17">
        <f>C162+C163+C165</f>
        <v>0</v>
      </c>
      <c r="D159" s="17">
        <f t="shared" ref="D159:G159" si="23">D162+D163+D165</f>
        <v>0</v>
      </c>
      <c r="E159" s="17">
        <f t="shared" si="23"/>
        <v>20</v>
      </c>
      <c r="F159" s="17">
        <f t="shared" si="23"/>
        <v>20</v>
      </c>
      <c r="G159" s="17">
        <f t="shared" si="23"/>
        <v>40</v>
      </c>
    </row>
    <row r="160" spans="1:7" x14ac:dyDescent="0.25">
      <c r="A160" s="12" t="s">
        <v>21</v>
      </c>
      <c r="B160" s="7" t="s">
        <v>74</v>
      </c>
      <c r="C160" s="49" t="s">
        <v>45</v>
      </c>
      <c r="D160" s="50"/>
      <c r="E160" s="50"/>
      <c r="F160" s="50"/>
      <c r="G160" s="51"/>
    </row>
    <row r="161" spans="1:9" ht="31.5" x14ac:dyDescent="0.25">
      <c r="A161" s="12" t="s">
        <v>22</v>
      </c>
      <c r="B161" s="28" t="s">
        <v>49</v>
      </c>
      <c r="C161" s="49" t="s">
        <v>45</v>
      </c>
      <c r="D161" s="50"/>
      <c r="E161" s="50"/>
      <c r="F161" s="50"/>
      <c r="G161" s="51"/>
    </row>
    <row r="162" spans="1:9" ht="31.5" x14ac:dyDescent="0.25">
      <c r="A162" s="17" t="s">
        <v>23</v>
      </c>
      <c r="B162" s="29" t="s">
        <v>43</v>
      </c>
      <c r="C162" s="17"/>
      <c r="D162" s="17"/>
      <c r="E162" s="17">
        <v>8</v>
      </c>
      <c r="F162" s="17"/>
      <c r="G162" s="17">
        <f>SUM(C162:F162)</f>
        <v>8</v>
      </c>
    </row>
    <row r="163" spans="1:9" x14ac:dyDescent="0.25">
      <c r="A163" s="17" t="s">
        <v>40</v>
      </c>
      <c r="B163" s="30" t="s">
        <v>26</v>
      </c>
      <c r="C163" s="17"/>
      <c r="D163" s="17"/>
      <c r="E163" s="17">
        <v>10</v>
      </c>
      <c r="F163" s="17">
        <v>20</v>
      </c>
      <c r="G163" s="17">
        <f>SUM(C163:F163)</f>
        <v>30</v>
      </c>
    </row>
    <row r="164" spans="1:9" ht="31.5" x14ac:dyDescent="0.25">
      <c r="A164" s="17" t="s">
        <v>70</v>
      </c>
      <c r="B164" s="31" t="s">
        <v>68</v>
      </c>
      <c r="C164" s="32"/>
      <c r="D164" s="32"/>
      <c r="E164" s="32"/>
      <c r="F164" s="32"/>
      <c r="G164" s="32"/>
    </row>
    <row r="165" spans="1:9" ht="47.25" x14ac:dyDescent="0.25">
      <c r="A165" s="17" t="s">
        <v>71</v>
      </c>
      <c r="B165" s="29" t="s">
        <v>44</v>
      </c>
      <c r="C165" s="17"/>
      <c r="D165" s="17"/>
      <c r="E165" s="17">
        <v>2</v>
      </c>
      <c r="F165" s="17"/>
      <c r="G165" s="17">
        <f>SUM(C165:F165)</f>
        <v>2</v>
      </c>
    </row>
    <row r="166" spans="1:9" ht="31.5" x14ac:dyDescent="0.25">
      <c r="A166" s="17" t="s">
        <v>72</v>
      </c>
      <c r="B166" s="31" t="s">
        <v>69</v>
      </c>
      <c r="C166" s="17"/>
      <c r="D166" s="17"/>
      <c r="E166" s="17"/>
      <c r="F166" s="17"/>
      <c r="G166" s="17"/>
    </row>
    <row r="167" spans="1:9" ht="31.5" x14ac:dyDescent="0.25">
      <c r="A167" s="17" t="s">
        <v>73</v>
      </c>
      <c r="B167" s="33" t="s">
        <v>48</v>
      </c>
      <c r="C167" s="46" t="s">
        <v>45</v>
      </c>
      <c r="D167" s="47"/>
      <c r="E167" s="47"/>
      <c r="F167" s="47"/>
      <c r="G167" s="48"/>
    </row>
    <row r="168" spans="1:9" ht="31.5" x14ac:dyDescent="0.25">
      <c r="A168" s="17" t="s">
        <v>75</v>
      </c>
      <c r="B168" s="34" t="s">
        <v>50</v>
      </c>
      <c r="C168" s="46" t="s">
        <v>45</v>
      </c>
      <c r="D168" s="47"/>
      <c r="E168" s="47"/>
      <c r="F168" s="47"/>
      <c r="G168" s="48"/>
    </row>
    <row r="169" spans="1:9" x14ac:dyDescent="0.25">
      <c r="A169" s="17" t="s">
        <v>76</v>
      </c>
      <c r="B169" s="19" t="s">
        <v>66</v>
      </c>
      <c r="C169" s="17"/>
      <c r="D169" s="17"/>
      <c r="E169" s="17"/>
      <c r="F169" s="17"/>
      <c r="G169" s="17"/>
    </row>
    <row r="170" spans="1:9" ht="31.5" x14ac:dyDescent="0.25">
      <c r="A170" s="17" t="s">
        <v>77</v>
      </c>
      <c r="B170" s="31" t="s">
        <v>67</v>
      </c>
      <c r="C170" s="46" t="s">
        <v>45</v>
      </c>
      <c r="D170" s="47"/>
      <c r="E170" s="47"/>
      <c r="F170" s="47"/>
      <c r="G170" s="48"/>
      <c r="H170" s="8"/>
      <c r="I170" s="8"/>
    </row>
    <row r="171" spans="1:9" x14ac:dyDescent="0.25">
      <c r="A171" s="19"/>
      <c r="B171" s="17" t="s">
        <v>27</v>
      </c>
      <c r="C171" s="42">
        <f>C142+C150+C153+C156+C159</f>
        <v>14370.6</v>
      </c>
      <c r="D171" s="22">
        <f>D142+D150+D153+D156+D159</f>
        <v>9485.7999999999993</v>
      </c>
      <c r="E171" s="22">
        <f>E142+E150+E153+E156+E159</f>
        <v>20</v>
      </c>
      <c r="F171" s="22">
        <f>F142+F150+F153+F156+F159</f>
        <v>5060</v>
      </c>
      <c r="G171" s="42">
        <f>G142+G150+G153+G156+G159</f>
        <v>28936.400000000001</v>
      </c>
    </row>
    <row r="172" spans="1:9" x14ac:dyDescent="0.25">
      <c r="A172" s="53" t="s">
        <v>41</v>
      </c>
      <c r="B172" s="54"/>
      <c r="C172" s="54"/>
      <c r="D172" s="54"/>
      <c r="E172" s="54"/>
      <c r="F172" s="54"/>
      <c r="G172" s="54"/>
    </row>
    <row r="173" spans="1:9" x14ac:dyDescent="0.25">
      <c r="A173" s="9">
        <v>1</v>
      </c>
      <c r="B173" s="10" t="s">
        <v>15</v>
      </c>
      <c r="C173" s="11">
        <f>C175+C178+C179+C180</f>
        <v>25000</v>
      </c>
      <c r="D173" s="11">
        <f t="shared" ref="D173:G173" si="24">D175+D178+D179+D180</f>
        <v>25000</v>
      </c>
      <c r="E173" s="11">
        <f t="shared" si="24"/>
        <v>0</v>
      </c>
      <c r="F173" s="11">
        <f t="shared" si="24"/>
        <v>0</v>
      </c>
      <c r="G173" s="11">
        <f t="shared" si="24"/>
        <v>50000</v>
      </c>
    </row>
    <row r="174" spans="1:9" x14ac:dyDescent="0.25">
      <c r="A174" s="12" t="s">
        <v>21</v>
      </c>
      <c r="B174" s="13" t="s">
        <v>35</v>
      </c>
      <c r="C174" s="12"/>
      <c r="D174" s="12"/>
      <c r="E174" s="12"/>
      <c r="F174" s="12"/>
      <c r="G174" s="12"/>
    </row>
    <row r="175" spans="1:9" x14ac:dyDescent="0.25">
      <c r="A175" s="14"/>
      <c r="B175" s="15" t="s">
        <v>36</v>
      </c>
      <c r="C175" s="11">
        <f>C14+C48+C81+C112+C144</f>
        <v>0</v>
      </c>
      <c r="D175" s="11">
        <f>D14+D48+D81+D112+D144</f>
        <v>0</v>
      </c>
      <c r="E175" s="11">
        <f>E14+E48+E81+E112+E144</f>
        <v>0</v>
      </c>
      <c r="F175" s="11">
        <f>F14+F48+F81+F112+F144</f>
        <v>0</v>
      </c>
      <c r="G175" s="11">
        <f>G14+G48+G81+G112+G144</f>
        <v>0</v>
      </c>
    </row>
    <row r="176" spans="1:9" x14ac:dyDescent="0.25">
      <c r="A176" s="12" t="s">
        <v>22</v>
      </c>
      <c r="B176" s="13" t="s">
        <v>37</v>
      </c>
      <c r="C176" s="12"/>
      <c r="D176" s="12"/>
      <c r="E176" s="12"/>
      <c r="F176" s="12"/>
      <c r="G176" s="12"/>
    </row>
    <row r="177" spans="1:7" x14ac:dyDescent="0.25">
      <c r="A177" s="11"/>
      <c r="B177" s="15" t="s">
        <v>38</v>
      </c>
      <c r="C177" s="11"/>
      <c r="D177" s="11"/>
      <c r="E177" s="11"/>
      <c r="F177" s="11"/>
      <c r="G177" s="11"/>
    </row>
    <row r="178" spans="1:7" x14ac:dyDescent="0.25">
      <c r="A178" s="14"/>
      <c r="B178" s="16" t="s">
        <v>39</v>
      </c>
      <c r="C178" s="14">
        <f t="shared" ref="C178:G180" si="25">C17+C51+C84+C115+C147</f>
        <v>0</v>
      </c>
      <c r="D178" s="14">
        <f t="shared" si="25"/>
        <v>0</v>
      </c>
      <c r="E178" s="14">
        <f t="shared" si="25"/>
        <v>0</v>
      </c>
      <c r="F178" s="14">
        <f t="shared" si="25"/>
        <v>0</v>
      </c>
      <c r="G178" s="14">
        <f t="shared" si="25"/>
        <v>0</v>
      </c>
    </row>
    <row r="179" spans="1:7" x14ac:dyDescent="0.25">
      <c r="A179" s="17" t="s">
        <v>23</v>
      </c>
      <c r="B179" s="16" t="s">
        <v>8</v>
      </c>
      <c r="C179" s="14">
        <f t="shared" si="25"/>
        <v>25000</v>
      </c>
      <c r="D179" s="14">
        <f t="shared" si="25"/>
        <v>25000</v>
      </c>
      <c r="E179" s="14">
        <f t="shared" si="25"/>
        <v>0</v>
      </c>
      <c r="F179" s="14">
        <f t="shared" si="25"/>
        <v>0</v>
      </c>
      <c r="G179" s="14">
        <f t="shared" si="25"/>
        <v>50000</v>
      </c>
    </row>
    <row r="180" spans="1:7" x14ac:dyDescent="0.25">
      <c r="A180" s="14" t="s">
        <v>40</v>
      </c>
      <c r="B180" s="19" t="s">
        <v>25</v>
      </c>
      <c r="C180" s="17">
        <f t="shared" si="25"/>
        <v>0</v>
      </c>
      <c r="D180" s="17">
        <f t="shared" si="25"/>
        <v>0</v>
      </c>
      <c r="E180" s="17">
        <f t="shared" si="25"/>
        <v>0</v>
      </c>
      <c r="F180" s="17">
        <f t="shared" si="25"/>
        <v>0</v>
      </c>
      <c r="G180" s="17">
        <f t="shared" si="25"/>
        <v>0</v>
      </c>
    </row>
    <row r="181" spans="1:7" x14ac:dyDescent="0.25">
      <c r="A181" s="20">
        <v>2</v>
      </c>
      <c r="B181" s="21" t="s">
        <v>11</v>
      </c>
      <c r="C181" s="17">
        <f>C182+C183</f>
        <v>0</v>
      </c>
      <c r="D181" s="17">
        <f t="shared" ref="D181:G181" si="26">D182+D183</f>
        <v>8982</v>
      </c>
      <c r="E181" s="17">
        <f t="shared" si="26"/>
        <v>0</v>
      </c>
      <c r="F181" s="17">
        <f t="shared" si="26"/>
        <v>0</v>
      </c>
      <c r="G181" s="17">
        <f t="shared" si="26"/>
        <v>8982</v>
      </c>
    </row>
    <row r="182" spans="1:7" x14ac:dyDescent="0.25">
      <c r="A182" s="17" t="s">
        <v>21</v>
      </c>
      <c r="B182" s="19" t="s">
        <v>9</v>
      </c>
      <c r="C182" s="17">
        <f t="shared" ref="C182:G183" si="27">C21+C55+C88+C119+C151</f>
        <v>0</v>
      </c>
      <c r="D182" s="17">
        <f t="shared" si="27"/>
        <v>1482</v>
      </c>
      <c r="E182" s="17">
        <f t="shared" si="27"/>
        <v>0</v>
      </c>
      <c r="F182" s="17">
        <f t="shared" si="27"/>
        <v>0</v>
      </c>
      <c r="G182" s="17">
        <f t="shared" si="27"/>
        <v>1482</v>
      </c>
    </row>
    <row r="183" spans="1:7" x14ac:dyDescent="0.25">
      <c r="A183" s="14" t="s">
        <v>22</v>
      </c>
      <c r="B183" s="19" t="s">
        <v>10</v>
      </c>
      <c r="C183" s="17">
        <f t="shared" si="27"/>
        <v>0</v>
      </c>
      <c r="D183" s="17">
        <f t="shared" si="27"/>
        <v>7500</v>
      </c>
      <c r="E183" s="17">
        <f t="shared" si="27"/>
        <v>0</v>
      </c>
      <c r="F183" s="17">
        <f t="shared" si="27"/>
        <v>0</v>
      </c>
      <c r="G183" s="17">
        <f t="shared" si="27"/>
        <v>7500</v>
      </c>
    </row>
    <row r="184" spans="1:7" x14ac:dyDescent="0.25">
      <c r="A184" s="20">
        <v>3</v>
      </c>
      <c r="B184" s="21" t="s">
        <v>12</v>
      </c>
      <c r="C184" s="22">
        <f>C185+C186+C187</f>
        <v>48158.399999999994</v>
      </c>
      <c r="D184" s="22">
        <f t="shared" ref="D184:G184" si="28">D185+D186+D187</f>
        <v>13821.599999999999</v>
      </c>
      <c r="E184" s="22">
        <f t="shared" si="28"/>
        <v>0</v>
      </c>
      <c r="F184" s="22">
        <f t="shared" si="28"/>
        <v>46920</v>
      </c>
      <c r="G184" s="22">
        <f t="shared" si="28"/>
        <v>108900</v>
      </c>
    </row>
    <row r="185" spans="1:7" x14ac:dyDescent="0.25">
      <c r="A185" s="17" t="s">
        <v>21</v>
      </c>
      <c r="B185" s="19" t="s">
        <v>13</v>
      </c>
      <c r="C185" s="22">
        <f t="shared" ref="C185:G186" si="29">C24+C58+C91+C122+C154</f>
        <v>20979</v>
      </c>
      <c r="D185" s="22">
        <f t="shared" si="29"/>
        <v>6021</v>
      </c>
      <c r="E185" s="22">
        <f t="shared" si="29"/>
        <v>0</v>
      </c>
      <c r="F185" s="22">
        <f t="shared" si="29"/>
        <v>3000</v>
      </c>
      <c r="G185" s="22">
        <f t="shared" si="29"/>
        <v>30000</v>
      </c>
    </row>
    <row r="186" spans="1:7" x14ac:dyDescent="0.25">
      <c r="A186" s="11" t="s">
        <v>22</v>
      </c>
      <c r="B186" s="13" t="s">
        <v>14</v>
      </c>
      <c r="C186" s="22">
        <f t="shared" si="29"/>
        <v>27179.399999999998</v>
      </c>
      <c r="D186" s="22">
        <f t="shared" si="29"/>
        <v>7800.5999999999995</v>
      </c>
      <c r="E186" s="22">
        <f t="shared" si="29"/>
        <v>0</v>
      </c>
      <c r="F186" s="22">
        <f t="shared" si="29"/>
        <v>23320</v>
      </c>
      <c r="G186" s="22">
        <f t="shared" si="29"/>
        <v>58300</v>
      </c>
    </row>
    <row r="187" spans="1:7" x14ac:dyDescent="0.25">
      <c r="A187" s="17"/>
      <c r="B187" s="19" t="s">
        <v>42</v>
      </c>
      <c r="C187" s="17"/>
      <c r="D187" s="17"/>
      <c r="E187" s="12"/>
      <c r="F187" s="12">
        <v>20600</v>
      </c>
      <c r="G187" s="23">
        <f>SUM(C187:F187)</f>
        <v>20600</v>
      </c>
    </row>
    <row r="188" spans="1:7" x14ac:dyDescent="0.25">
      <c r="A188" s="20">
        <v>4</v>
      </c>
      <c r="B188" s="24" t="s">
        <v>16</v>
      </c>
      <c r="C188" s="12">
        <f>C190</f>
        <v>1500</v>
      </c>
      <c r="D188" s="12">
        <f t="shared" ref="D188:G188" si="30">D190</f>
        <v>0</v>
      </c>
      <c r="E188" s="12">
        <f t="shared" si="30"/>
        <v>0</v>
      </c>
      <c r="F188" s="12">
        <f t="shared" si="30"/>
        <v>0</v>
      </c>
      <c r="G188" s="12">
        <f t="shared" si="30"/>
        <v>1500</v>
      </c>
    </row>
    <row r="189" spans="1:7" x14ac:dyDescent="0.25">
      <c r="A189" s="12"/>
      <c r="B189" s="25" t="s">
        <v>19</v>
      </c>
      <c r="C189" s="12"/>
      <c r="D189" s="12"/>
      <c r="E189" s="12"/>
      <c r="F189" s="12"/>
      <c r="G189" s="12"/>
    </row>
    <row r="190" spans="1:7" x14ac:dyDescent="0.25">
      <c r="A190" s="14"/>
      <c r="B190" s="26" t="s">
        <v>20</v>
      </c>
      <c r="C190" s="14">
        <f>C29+C62+C95+C126+C158</f>
        <v>1500</v>
      </c>
      <c r="D190" s="14">
        <f>D29+D62+D95+D126+D158</f>
        <v>0</v>
      </c>
      <c r="E190" s="14">
        <f>E29+E62+E95+E126+E158</f>
        <v>0</v>
      </c>
      <c r="F190" s="14">
        <f>F29+F62+F95+F126+F158</f>
        <v>0</v>
      </c>
      <c r="G190" s="14">
        <f>G29+G62+G95+G126+G158</f>
        <v>1500</v>
      </c>
    </row>
    <row r="191" spans="1:7" x14ac:dyDescent="0.25">
      <c r="A191" s="43">
        <v>5</v>
      </c>
      <c r="B191" s="27" t="s">
        <v>24</v>
      </c>
      <c r="C191" s="17">
        <f>C194+C195+C197</f>
        <v>0</v>
      </c>
      <c r="D191" s="17">
        <f t="shared" ref="D191:G191" si="31">D194+D195+D197</f>
        <v>0</v>
      </c>
      <c r="E191" s="17">
        <f t="shared" si="31"/>
        <v>100</v>
      </c>
      <c r="F191" s="17">
        <f t="shared" si="31"/>
        <v>110</v>
      </c>
      <c r="G191" s="17">
        <f t="shared" si="31"/>
        <v>210</v>
      </c>
    </row>
    <row r="192" spans="1:7" x14ac:dyDescent="0.25">
      <c r="A192" s="17" t="s">
        <v>21</v>
      </c>
      <c r="B192" s="7" t="s">
        <v>74</v>
      </c>
      <c r="C192" s="49" t="s">
        <v>45</v>
      </c>
      <c r="D192" s="50"/>
      <c r="E192" s="50"/>
      <c r="F192" s="50"/>
      <c r="G192" s="51"/>
    </row>
    <row r="193" spans="1:7" ht="31.5" x14ac:dyDescent="0.25">
      <c r="A193" s="17" t="s">
        <v>22</v>
      </c>
      <c r="B193" s="28" t="s">
        <v>49</v>
      </c>
      <c r="C193" s="49" t="s">
        <v>45</v>
      </c>
      <c r="D193" s="50"/>
      <c r="E193" s="50"/>
      <c r="F193" s="50"/>
      <c r="G193" s="51"/>
    </row>
    <row r="194" spans="1:7" ht="31.5" x14ac:dyDescent="0.25">
      <c r="A194" s="17" t="s">
        <v>23</v>
      </c>
      <c r="B194" s="29" t="s">
        <v>43</v>
      </c>
      <c r="C194" s="17">
        <f t="shared" ref="C194:F195" si="32">C33+C66+C99+C130+C162</f>
        <v>0</v>
      </c>
      <c r="D194" s="17">
        <f t="shared" si="32"/>
        <v>0</v>
      </c>
      <c r="E194" s="17">
        <f t="shared" si="32"/>
        <v>40</v>
      </c>
      <c r="F194" s="17">
        <f t="shared" si="32"/>
        <v>0</v>
      </c>
      <c r="G194" s="17">
        <f>SUM(C194:F194)</f>
        <v>40</v>
      </c>
    </row>
    <row r="195" spans="1:7" x14ac:dyDescent="0.25">
      <c r="A195" s="17" t="s">
        <v>40</v>
      </c>
      <c r="B195" s="30" t="s">
        <v>26</v>
      </c>
      <c r="C195" s="17">
        <f t="shared" si="32"/>
        <v>0</v>
      </c>
      <c r="D195" s="17">
        <f t="shared" si="32"/>
        <v>0</v>
      </c>
      <c r="E195" s="17">
        <f t="shared" si="32"/>
        <v>50</v>
      </c>
      <c r="F195" s="17">
        <f t="shared" si="32"/>
        <v>110</v>
      </c>
      <c r="G195" s="17">
        <f>SUM(C195:F195)</f>
        <v>160</v>
      </c>
    </row>
    <row r="196" spans="1:7" ht="27" customHeight="1" x14ac:dyDescent="0.25">
      <c r="A196" s="43" t="s">
        <v>70</v>
      </c>
      <c r="B196" s="31" t="s">
        <v>68</v>
      </c>
      <c r="C196" s="46"/>
      <c r="D196" s="47"/>
      <c r="E196" s="47"/>
      <c r="F196" s="47"/>
      <c r="G196" s="48"/>
    </row>
    <row r="197" spans="1:7" ht="47.25" x14ac:dyDescent="0.25">
      <c r="A197" s="17" t="s">
        <v>71</v>
      </c>
      <c r="B197" s="29" t="s">
        <v>44</v>
      </c>
      <c r="C197" s="17">
        <f>C36+C69+C102+C133+C165</f>
        <v>0</v>
      </c>
      <c r="D197" s="17">
        <f>D36+D69+D102+D133+D165</f>
        <v>0</v>
      </c>
      <c r="E197" s="17">
        <f>E36+E69+E102+E133+E165</f>
        <v>10</v>
      </c>
      <c r="F197" s="17">
        <f>F36+F69+F102+F133+F165</f>
        <v>0</v>
      </c>
      <c r="G197" s="17">
        <f>SUM(C197:F197)</f>
        <v>10</v>
      </c>
    </row>
    <row r="198" spans="1:7" ht="36" customHeight="1" x14ac:dyDescent="0.25">
      <c r="A198" s="14" t="s">
        <v>72</v>
      </c>
      <c r="B198" s="31" t="s">
        <v>69</v>
      </c>
      <c r="C198" s="32"/>
      <c r="D198" s="32"/>
      <c r="E198" s="32"/>
      <c r="F198" s="32"/>
      <c r="G198" s="32"/>
    </row>
    <row r="199" spans="1:7" ht="35.25" customHeight="1" x14ac:dyDescent="0.25">
      <c r="A199" s="14" t="s">
        <v>73</v>
      </c>
      <c r="B199" s="33" t="s">
        <v>48</v>
      </c>
      <c r="C199" s="46" t="s">
        <v>45</v>
      </c>
      <c r="D199" s="47"/>
      <c r="E199" s="47"/>
      <c r="F199" s="47"/>
      <c r="G199" s="48"/>
    </row>
    <row r="200" spans="1:7" ht="56.25" customHeight="1" x14ac:dyDescent="0.25">
      <c r="A200" s="14" t="s">
        <v>75</v>
      </c>
      <c r="B200" s="34" t="s">
        <v>50</v>
      </c>
      <c r="C200" s="46" t="s">
        <v>45</v>
      </c>
      <c r="D200" s="47"/>
      <c r="E200" s="47"/>
      <c r="F200" s="47"/>
      <c r="G200" s="48"/>
    </row>
    <row r="201" spans="1:7" ht="29.25" customHeight="1" x14ac:dyDescent="0.25">
      <c r="A201" s="14" t="s">
        <v>76</v>
      </c>
      <c r="B201" s="19" t="s">
        <v>66</v>
      </c>
      <c r="C201" s="32"/>
      <c r="D201" s="32"/>
      <c r="E201" s="32"/>
      <c r="F201" s="32"/>
      <c r="G201" s="32"/>
    </row>
    <row r="202" spans="1:7" ht="41.25" customHeight="1" x14ac:dyDescent="0.25">
      <c r="A202" s="14" t="s">
        <v>77</v>
      </c>
      <c r="B202" s="31" t="s">
        <v>67</v>
      </c>
      <c r="C202" s="46" t="s">
        <v>45</v>
      </c>
      <c r="D202" s="47"/>
      <c r="E202" s="47"/>
      <c r="F202" s="47"/>
      <c r="G202" s="48"/>
    </row>
    <row r="203" spans="1:7" ht="31.5" x14ac:dyDescent="0.25">
      <c r="A203" s="16">
        <v>6</v>
      </c>
      <c r="B203" s="35" t="s">
        <v>56</v>
      </c>
      <c r="C203" s="17"/>
      <c r="D203" s="17"/>
      <c r="E203" s="17"/>
      <c r="F203" s="17">
        <v>13000</v>
      </c>
      <c r="G203" s="17">
        <f>SUM(C203:F203)</f>
        <v>13000</v>
      </c>
    </row>
    <row r="204" spans="1:7" ht="31.5" x14ac:dyDescent="0.25">
      <c r="A204" s="16">
        <v>7</v>
      </c>
      <c r="B204" s="36" t="s">
        <v>55</v>
      </c>
      <c r="C204" s="12"/>
      <c r="D204" s="12"/>
      <c r="E204" s="12"/>
      <c r="F204" s="12">
        <v>37000</v>
      </c>
      <c r="G204" s="17">
        <f>SUM(C204:F204)</f>
        <v>37000</v>
      </c>
    </row>
    <row r="205" spans="1:7" x14ac:dyDescent="0.25">
      <c r="A205" s="16">
        <v>8</v>
      </c>
      <c r="B205" s="38" t="s">
        <v>57</v>
      </c>
      <c r="C205" s="12"/>
      <c r="D205" s="12"/>
      <c r="E205" s="12"/>
      <c r="F205" s="12">
        <v>3000</v>
      </c>
      <c r="G205" s="12">
        <f>SUM(C205:F205)</f>
        <v>3000</v>
      </c>
    </row>
    <row r="206" spans="1:7" ht="31.5" x14ac:dyDescent="0.25">
      <c r="A206" s="16">
        <v>9</v>
      </c>
      <c r="B206" s="38" t="s">
        <v>54</v>
      </c>
      <c r="C206" s="12"/>
      <c r="D206" s="12"/>
      <c r="E206" s="12"/>
      <c r="F206" s="12">
        <v>3000</v>
      </c>
      <c r="G206" s="12">
        <f>SUM(C206:F206)</f>
        <v>3000</v>
      </c>
    </row>
    <row r="207" spans="1:7" ht="31.5" x14ac:dyDescent="0.25">
      <c r="A207" s="16">
        <v>10</v>
      </c>
      <c r="B207" s="41" t="s">
        <v>58</v>
      </c>
      <c r="C207" s="19"/>
      <c r="D207" s="19"/>
      <c r="E207" s="19"/>
      <c r="F207" s="17">
        <v>3000</v>
      </c>
      <c r="G207" s="17">
        <f>SUM(C207:F207)</f>
        <v>3000</v>
      </c>
    </row>
    <row r="208" spans="1:7" x14ac:dyDescent="0.25">
      <c r="A208" s="19"/>
      <c r="B208" s="43" t="s">
        <v>30</v>
      </c>
      <c r="C208" s="42">
        <f>C173+C181+C184+C188+C191+C203+C204+C205+C206+C207</f>
        <v>74658.399999999994</v>
      </c>
      <c r="D208" s="42">
        <f>D173+D181+D184+D188+D191+D203+D204+D205+D206+D207</f>
        <v>47803.6</v>
      </c>
      <c r="E208" s="42">
        <f>E173+E181+E184+E188+E191+E203+E204+E205+E206+E207</f>
        <v>100</v>
      </c>
      <c r="F208" s="42">
        <f>F173+F181+F184+F188+F191+F203+F204+F205+F206+F207</f>
        <v>106030</v>
      </c>
      <c r="G208" s="42">
        <f>G173+G181+G184+G188+G191+G203+G204+G205+G206+G207</f>
        <v>228592</v>
      </c>
    </row>
    <row r="209" spans="1:7" x14ac:dyDescent="0.25">
      <c r="A209" s="7"/>
      <c r="B209" s="7"/>
      <c r="C209" s="7"/>
      <c r="D209" s="7"/>
      <c r="E209" s="7"/>
      <c r="F209" s="7"/>
      <c r="G209" s="7"/>
    </row>
  </sheetData>
  <mergeCells count="46">
    <mergeCell ref="D1:G1"/>
    <mergeCell ref="D2:G2"/>
    <mergeCell ref="D3:G3"/>
    <mergeCell ref="D4:G4"/>
    <mergeCell ref="A141:G141"/>
    <mergeCell ref="B109:G109"/>
    <mergeCell ref="C128:G128"/>
    <mergeCell ref="C129:G129"/>
    <mergeCell ref="B78:G78"/>
    <mergeCell ref="C107:G107"/>
    <mergeCell ref="C105:G105"/>
    <mergeCell ref="C38:G38"/>
    <mergeCell ref="C32:G32"/>
    <mergeCell ref="C39:G39"/>
    <mergeCell ref="B45:G45"/>
    <mergeCell ref="C74:G74"/>
    <mergeCell ref="C41:G41"/>
    <mergeCell ref="C31:G31"/>
    <mergeCell ref="C64:G64"/>
    <mergeCell ref="D5:G5"/>
    <mergeCell ref="C202:G202"/>
    <mergeCell ref="C196:G196"/>
    <mergeCell ref="C138:G138"/>
    <mergeCell ref="A172:G172"/>
    <mergeCell ref="C160:G160"/>
    <mergeCell ref="C161:G161"/>
    <mergeCell ref="A6:G6"/>
    <mergeCell ref="A7:G7"/>
    <mergeCell ref="A8:G8"/>
    <mergeCell ref="C9:F9"/>
    <mergeCell ref="A11:G11"/>
    <mergeCell ref="C135:G135"/>
    <mergeCell ref="C136:G136"/>
    <mergeCell ref="C167:G167"/>
    <mergeCell ref="C168:G168"/>
    <mergeCell ref="C65:G65"/>
    <mergeCell ref="C71:G71"/>
    <mergeCell ref="C72:G72"/>
    <mergeCell ref="C97:G97"/>
    <mergeCell ref="C98:G98"/>
    <mergeCell ref="C104:G104"/>
    <mergeCell ref="C199:G199"/>
    <mergeCell ref="C200:G200"/>
    <mergeCell ref="C170:G170"/>
    <mergeCell ref="C192:G192"/>
    <mergeCell ref="C193:G193"/>
  </mergeCells>
  <pageMargins left="0.7" right="0.7" top="0.75" bottom="0.75" header="0.3" footer="0.3"/>
  <pageSetup paperSize="9" scale="56" orientation="landscape" r:id="rId1"/>
  <rowBreaks count="5" manualBreakCount="5">
    <brk id="44" max="6" man="1"/>
    <brk id="77" max="6" man="1"/>
    <brk id="108" max="6" man="1"/>
    <brk id="140" max="6" man="1"/>
    <brk id="17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Лист2</vt:lpstr>
      <vt:lpstr>Лист3</vt:lpstr>
      <vt:lpstr>Лист2!Область_печати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2015-12-07T08:16:40Z</dcterms:modified>
</cp:coreProperties>
</file>